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min\صندوق ارزش\صندوق ارزش\گزارش پرتفو\1405\"/>
    </mc:Choice>
  </mc:AlternateContent>
  <xr:revisionPtr revIDLastSave="0" documentId="13_ncr:1_{7304FAFF-325C-4E5C-B3BA-950D676483A5}" xr6:coauthVersionLast="47" xr6:coauthVersionMax="47" xr10:uidLastSave="{00000000-0000-0000-0000-000000000000}"/>
  <bookViews>
    <workbookView xWindow="-120" yWindow="-120" windowWidth="29040" windowHeight="15720" tabRatio="575" xr2:uid="{00000000-000D-0000-FFFF-FFFF00000000}"/>
  </bookViews>
  <sheets>
    <sheet name="سرمایه گذاری در املاک" sheetId="22" r:id="rId1"/>
    <sheet name="واحدهای صندوق" sheetId="4" r:id="rId2"/>
    <sheet name="سپرده" sheetId="7" r:id="rId3"/>
    <sheet name="درآمد" sheetId="8" r:id="rId4"/>
    <sheet name="درآمد سرمایه گذاری در صندوق" sheetId="23" r:id="rId5"/>
    <sheet name="سایر درآمدها" sheetId="14" r:id="rId6"/>
    <sheet name="درآمد ناشی از تغییر قیمت اوراق" sheetId="24" r:id="rId7"/>
  </sheets>
  <definedNames>
    <definedName name="_xlnm.Print_Area" localSheetId="3">درآمد!$A$1:$H$15</definedName>
    <definedName name="_xlnm.Print_Area" localSheetId="4">'درآمد سرمایه گذاری در صندوق'!$A$1:$O$17</definedName>
    <definedName name="_xlnm.Print_Area" localSheetId="6">'درآمد ناشی از تغییر قیمت اوراق'!$A$1:$M$15</definedName>
    <definedName name="_xlnm.Print_Area" localSheetId="5">'سایر درآمدها'!$B$1:$J$12</definedName>
    <definedName name="_xlnm.Print_Area" localSheetId="2">سپرده!$A$1:$L$12</definedName>
    <definedName name="_xlnm.Print_Area" localSheetId="0">'سرمایه گذاری در املاک'!$A$1:$Q$12</definedName>
    <definedName name="_xlnm.Print_Area" localSheetId="1">'واحدهای صندوق'!$A$1:$R$16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" i="22" l="1"/>
  <c r="S5" i="22"/>
  <c r="Q14" i="4"/>
  <c r="Q13" i="4"/>
  <c r="Q12" i="4"/>
  <c r="Q11" i="4"/>
  <c r="Q10" i="4"/>
  <c r="Q9" i="4"/>
  <c r="K8" i="7"/>
  <c r="K9" i="7"/>
  <c r="F9" i="8"/>
  <c r="F12" i="8"/>
  <c r="N14" i="23"/>
  <c r="N10" i="23"/>
  <c r="N9" i="23"/>
  <c r="H14" i="23"/>
  <c r="H10" i="23"/>
  <c r="H9" i="23"/>
  <c r="F13" i="8"/>
  <c r="N13" i="23"/>
  <c r="N12" i="23"/>
  <c r="N11" i="23"/>
  <c r="H13" i="23"/>
  <c r="H12" i="23"/>
  <c r="H11" i="23"/>
  <c r="Q15" i="4"/>
  <c r="H15" i="23"/>
  <c r="N15" i="23" l="1"/>
  <c r="K10" i="7"/>
</calcChain>
</file>

<file path=xl/sharedStrings.xml><?xml version="1.0" encoding="utf-8"?>
<sst xmlns="http://schemas.openxmlformats.org/spreadsheetml/2006/main" count="160" uniqueCount="63">
  <si>
    <t>صندوق سرمایه گذاری املاک و مستغلات مدیریت ارزش مسکن</t>
  </si>
  <si>
    <t>صورت وضعیت پرتفوی</t>
  </si>
  <si>
    <t>تغییرات طی دوره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</si>
  <si>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</si>
  <si>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</si>
  <si>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</si>
  <si>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</si>
  <si>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</si>
  <si>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</si>
  <si>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درصد به کل دارایی ها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</si>
  <si>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</si>
  <si>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</si>
  <si>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</si>
  <si>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</si>
  <si>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</si>
  <si>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</si>
  <si>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ثبات ویستا -د</t>
  </si>
  <si>
    <t>صندوق س. لبخند فارابی-د</t>
  </si>
  <si>
    <t>صندوق س.بازده مانا-د</t>
  </si>
  <si>
    <t>جمع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</si>
  <si>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</si>
  <si>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</si>
  <si>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</si>
  <si>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</si>
  <si>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</si>
  <si>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</si>
  <si>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درآمد حاصل از سرمایه گذاری ها</t>
  </si>
  <si>
    <t>شرح</t>
  </si>
  <si>
    <t>درصد از کل درآمدها</t>
  </si>
  <si>
    <t>درآمد حاصل از سرمایه گذاری در سهام و حق تقدم سهام</t>
  </si>
  <si>
    <t>درآمد حاصل از سرمایه گذاری در واحدهای صندوق های سرمایه گذاری</t>
  </si>
  <si>
    <t>درآمد حاصل از سرمایه گذاری در اوراق بهادار با درآمد ثابت</t>
  </si>
  <si>
    <t>درآمد حاصل از سرمایه گذاری در سپرده بانکی و گواهی سپرده</t>
  </si>
  <si>
    <t>سایر درآمدها</t>
  </si>
  <si>
    <t>طی ماه</t>
  </si>
  <si>
    <t>از ابتدای سال مالی</t>
  </si>
  <si>
    <t>درآمد تغییر ارزش</t>
  </si>
  <si>
    <t>درآمد فروش</t>
  </si>
  <si>
    <t>درآمد سود صندوق</t>
  </si>
  <si>
    <t>معین برای سایر درآمدهای تنزیل سود بانک</t>
  </si>
  <si>
    <t>تعدیل کارمزد کارگزار</t>
  </si>
  <si>
    <t>ارزش دفتری</t>
  </si>
  <si>
    <t>درآمد ناشی از تغییر قیمت اوراق بهادار</t>
  </si>
  <si>
    <t>سود و زیان ناشی از تغییر قیمت</t>
  </si>
  <si>
    <t>ساختمان ملاصدرا</t>
  </si>
  <si>
    <t>1398/04/31</t>
  </si>
  <si>
    <t>بهای تمام شده
(میلیارد ریال)</t>
  </si>
  <si>
    <t>خالص ارزش فروش
(میلیارد ریال)</t>
  </si>
  <si>
    <t>بهای تمام شده
(میلیون ریال)</t>
  </si>
  <si>
    <t>1398/05/31</t>
  </si>
  <si>
    <t>قیمت بازار
(ریال)</t>
  </si>
  <si>
    <t>قیمت بازار</t>
  </si>
  <si>
    <t>درصد به کل دارایی‌های صندوق</t>
  </si>
  <si>
    <t xml:space="preserve"> سرمایه گذاری در املاک</t>
  </si>
  <si>
    <t>قرض الحسنه بانک شهر خیابان خرمشهر 4001004491080</t>
  </si>
  <si>
    <t>حساب جاری بانک شهر خیابان خرمشهر 1001004583642</t>
  </si>
  <si>
    <t>صندوق تداوم اطمینان تمدن-ثابت</t>
  </si>
  <si>
    <t>صندوق س. با درآمد ثابت کیان</t>
  </si>
  <si>
    <t>صندوق ارمغان فیروزه آسیا-ثابت</t>
  </si>
  <si>
    <t>1405/04/31</t>
  </si>
  <si>
    <t>درآمد حاصل از سرمایه گذاری در واحدهای صندوق</t>
  </si>
  <si>
    <t>برای ماه منتهی به 1405/05/31</t>
  </si>
  <si>
    <t>1405/05/31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</si>
</sst>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4"/>
      <name val="B Nazanin"/>
      <charset val="178"/>
    </font>
    <font>
      <sz val="10"/>
      <color theme="0" tint="-0.34998626667073579"/>
      <name val="Arial"/>
      <family val="2"/>
    </font>
    <font>
      <b/>
      <sz val="14"/>
      <color rgb="FF1E90FF"/>
      <name val="B Nazanin"/>
      <charset val="178"/>
    </font>
    <font>
      <sz val="10"/>
      <color rgb="FF000000"/>
      <name val="Arial"/>
      <charset val="1"/>
    </font>
    <font>
      <sz val="10"/>
      <color rgb="FF000000"/>
      <name val="B Nazanin"/>
      <charset val="178"/>
    </font>
    <font>
      <b/>
      <sz val="14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9"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1" fillId="0" borderId="3" xfId="0" applyFont="1" applyBorder="1" applyAlignment="1">
      <alignment horizontal="center" vertical="center" wrapText="1"/>
    </xf>
    <xf numFmtId="3" fontId="0" fillId="0" borderId="0" xfId="0" applyNumberFormat="1" applyAlignment="1">
      <alignment horizontal="left"/>
    </xf>
    <xf numFmtId="3" fontId="2" fillId="0" borderId="2" xfId="0" applyNumberFormat="1" applyFont="1" applyBorder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9" fontId="2" fillId="0" borderId="0" xfId="0" applyNumberFormat="1" applyFont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3" fontId="2" fillId="0" borderId="2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9" fontId="2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vertical="center" wrapText="1" readingOrder="2"/>
    </xf>
    <xf numFmtId="3" fontId="2" fillId="0" borderId="2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9" fontId="2" fillId="0" borderId="0" xfId="0" applyNumberFormat="1" applyFont="1" applyAlignment="1">
      <alignment horizontal="center" vertical="center" readingOrder="2"/>
    </xf>
    <xf numFmtId="9" fontId="2" fillId="0" borderId="5" xfId="0" applyNumberFormat="1" applyFont="1" applyBorder="1" applyAlignment="1">
      <alignment horizontal="center" vertical="center" readingOrder="2"/>
    </xf>
    <xf numFmtId="3" fontId="2" fillId="0" borderId="13" xfId="0" applyNumberFormat="1" applyFont="1" applyBorder="1" applyAlignment="1">
      <alignment horizontal="center" vertical="center"/>
    </xf>
    <xf numFmtId="9" fontId="2" fillId="0" borderId="13" xfId="1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top"/>
    </xf>
    <xf numFmtId="9" fontId="2" fillId="0" borderId="12" xfId="1" applyFont="1" applyBorder="1" applyAlignment="1">
      <alignment horizontal="center" vertical="center"/>
    </xf>
    <xf numFmtId="9" fontId="2" fillId="2" borderId="0" xfId="1" applyFont="1" applyFill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4" xfId="0" applyFont="1" applyBorder="1" applyAlignment="1">
      <alignment vertical="top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9" fontId="2" fillId="0" borderId="9" xfId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right" vertical="top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top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top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top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0" fontId="2" fillId="0" borderId="12" xfId="1" applyNumberFormat="1" applyFont="1" applyBorder="1" applyAlignment="1">
      <alignment horizontal="center" vertical="center"/>
    </xf>
    <xf numFmtId="10" fontId="7" fillId="0" borderId="0" xfId="1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4A227-513E-42EC-94D8-E99AC81C90BB}">
  <sheetPr>
    <pageSetUpPr fitToPage="1"/>
  </sheetPr>
  <dimension ref="B1:AD20"/>
  <sheetViews>
    <sheetView showGridLines="0" rightToLeft="1" tabSelected="1" view="pageBreakPreview" zoomScaleNormal="100" zoomScaleSheetLayoutView="100" workbookViewId="0">
      <selection activeCell="O22" sqref="O22"/>
    </sheetView>
  </sheetViews>
  <sheetFormatPr defaultRowHeight="12.75" x14ac:dyDescent="0.2"/>
  <cols>
    <col min="2" max="2" width="15.5703125" bestFit="1" customWidth="1"/>
    <col min="3" max="3" width="4.5703125" bestFit="1" customWidth="1"/>
    <col min="4" max="5" width="16.42578125" customWidth="1"/>
    <col min="6" max="6" width="2.85546875" customWidth="1"/>
    <col min="7" max="7" width="5.42578125" bestFit="1" customWidth="1"/>
    <col min="8" max="8" width="16.7109375" customWidth="1"/>
    <col min="9" max="9" width="7.5703125" customWidth="1"/>
    <col min="10" max="10" width="12.140625" customWidth="1"/>
    <col min="11" max="11" width="3.5703125" customWidth="1"/>
    <col min="12" max="12" width="5" customWidth="1"/>
    <col min="13" max="13" width="9.85546875" customWidth="1"/>
    <col min="14" max="14" width="12.85546875" bestFit="1" customWidth="1"/>
    <col min="15" max="15" width="17.85546875" customWidth="1"/>
    <col min="16" max="16" width="17" customWidth="1"/>
    <col min="19" max="19" width="0" hidden="1" customWidth="1"/>
  </cols>
  <sheetData>
    <row r="1" spans="2:30" ht="15.75" x14ac:dyDescent="0.4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2:30" ht="24" x14ac:dyDescent="0.4">
      <c r="B2" s="73" t="s">
        <v>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2:30" ht="24" x14ac:dyDescent="0.4">
      <c r="B3" s="83" t="s">
        <v>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2:30" ht="24" x14ac:dyDescent="0.4">
      <c r="B4" s="73" t="s">
        <v>61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2:30" ht="24" customHeight="1" x14ac:dyDescent="0.4">
      <c r="B5" s="79" t="s">
        <v>53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25"/>
      <c r="R5" s="25"/>
      <c r="S5" s="98">
        <f>1500000000000/2015488881732</f>
        <v>0.74423630593833034</v>
      </c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</row>
    <row r="6" spans="2:30" ht="15.75" x14ac:dyDescent="0.4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2:30" ht="30" customHeight="1" x14ac:dyDescent="0.4">
      <c r="B7" s="39"/>
      <c r="C7" s="74" t="s">
        <v>59</v>
      </c>
      <c r="D7" s="74" t="s">
        <v>45</v>
      </c>
      <c r="E7" s="74" t="s">
        <v>45</v>
      </c>
      <c r="F7" s="58"/>
      <c r="G7" s="74" t="s">
        <v>2</v>
      </c>
      <c r="H7" s="74" t="s">
        <v>2</v>
      </c>
      <c r="I7" s="74" t="s">
        <v>2</v>
      </c>
      <c r="J7" s="74" t="s">
        <v>2</v>
      </c>
      <c r="K7" s="58"/>
      <c r="L7" s="74" t="s">
        <v>62</v>
      </c>
      <c r="M7" s="74" t="s">
        <v>49</v>
      </c>
      <c r="N7" s="74" t="s">
        <v>49</v>
      </c>
      <c r="O7" s="74" t="s">
        <v>49</v>
      </c>
      <c r="P7" s="74" t="s">
        <v>49</v>
      </c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2:30" ht="30.75" customHeight="1" x14ac:dyDescent="0.4">
      <c r="B8" s="78" t="s">
        <v>27</v>
      </c>
      <c r="C8" s="80" t="s">
        <v>5</v>
      </c>
      <c r="D8" s="81" t="s">
        <v>46</v>
      </c>
      <c r="E8" s="81" t="s">
        <v>47</v>
      </c>
      <c r="F8" s="58"/>
      <c r="G8" s="74" t="s">
        <v>3</v>
      </c>
      <c r="H8" s="74" t="s">
        <v>3</v>
      </c>
      <c r="I8" s="74" t="s">
        <v>4</v>
      </c>
      <c r="J8" s="74" t="s">
        <v>4</v>
      </c>
      <c r="K8" s="58"/>
      <c r="L8" s="80" t="s">
        <v>5</v>
      </c>
      <c r="M8" s="81" t="s">
        <v>50</v>
      </c>
      <c r="N8" s="81" t="s">
        <v>46</v>
      </c>
      <c r="O8" s="81" t="s">
        <v>47</v>
      </c>
      <c r="P8" s="81" t="s">
        <v>52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</row>
    <row r="9" spans="2:30" ht="42" x14ac:dyDescent="0.4">
      <c r="B9" s="74"/>
      <c r="C9" s="74" t="s">
        <v>5</v>
      </c>
      <c r="D9" s="74" t="s">
        <v>6</v>
      </c>
      <c r="E9" s="82" t="s">
        <v>7</v>
      </c>
      <c r="F9" s="69"/>
      <c r="G9" s="36" t="s">
        <v>5</v>
      </c>
      <c r="H9" s="40" t="s">
        <v>48</v>
      </c>
      <c r="I9" s="36" t="s">
        <v>5</v>
      </c>
      <c r="J9" s="40" t="s">
        <v>8</v>
      </c>
      <c r="K9" s="69"/>
      <c r="L9" s="74"/>
      <c r="M9" s="82" t="s">
        <v>51</v>
      </c>
      <c r="N9" s="82" t="s">
        <v>6</v>
      </c>
      <c r="O9" s="82" t="s">
        <v>7</v>
      </c>
      <c r="P9" s="82" t="s">
        <v>52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</row>
    <row r="10" spans="2:30" ht="37.5" customHeight="1" thickBot="1" x14ac:dyDescent="0.45">
      <c r="B10" s="41" t="s">
        <v>44</v>
      </c>
      <c r="C10" s="42">
        <v>1</v>
      </c>
      <c r="D10" s="43">
        <v>1500</v>
      </c>
      <c r="E10" s="43">
        <v>1500</v>
      </c>
      <c r="F10" s="39"/>
      <c r="G10" s="43">
        <v>0</v>
      </c>
      <c r="H10" s="43">
        <v>0</v>
      </c>
      <c r="I10" s="42">
        <v>0</v>
      </c>
      <c r="J10" s="42">
        <v>0</v>
      </c>
      <c r="K10" s="39"/>
      <c r="L10" s="43">
        <v>1</v>
      </c>
      <c r="M10" s="43">
        <v>0</v>
      </c>
      <c r="N10" s="43">
        <v>1500</v>
      </c>
      <c r="O10" s="43">
        <v>1500</v>
      </c>
      <c r="P10" s="97">
        <f>S5</f>
        <v>0.74423630593833034</v>
      </c>
      <c r="Q10" s="24"/>
      <c r="R10" s="24"/>
      <c r="S10" s="24"/>
      <c r="T10" s="24"/>
      <c r="U10" s="24"/>
      <c r="W10" s="24"/>
      <c r="X10" s="24"/>
      <c r="Y10" s="24"/>
      <c r="Z10" s="24"/>
      <c r="AA10" s="24"/>
      <c r="AB10" s="24"/>
      <c r="AC10" s="24"/>
      <c r="AD10" s="24"/>
    </row>
    <row r="11" spans="2:30" ht="13.5" thickTop="1" x14ac:dyDescent="0.2"/>
    <row r="20" spans="4:4" x14ac:dyDescent="0.2">
      <c r="D20" s="9"/>
    </row>
  </sheetData>
  <mergeCells count="18">
    <mergeCell ref="B2:P2"/>
    <mergeCell ref="B3:P3"/>
    <mergeCell ref="B4:P4"/>
    <mergeCell ref="C7:E7"/>
    <mergeCell ref="G7:J7"/>
    <mergeCell ref="L7:P7"/>
    <mergeCell ref="B8:B9"/>
    <mergeCell ref="B5:P5"/>
    <mergeCell ref="L8:L9"/>
    <mergeCell ref="M8:M9"/>
    <mergeCell ref="N8:N9"/>
    <mergeCell ref="O8:O9"/>
    <mergeCell ref="C8:C9"/>
    <mergeCell ref="D8:D9"/>
    <mergeCell ref="E8:E9"/>
    <mergeCell ref="P8:P9"/>
    <mergeCell ref="G8:H8"/>
    <mergeCell ref="I8:J8"/>
  </mergeCells>
  <pageMargins left="0.7" right="0.7" top="0.75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16"/>
  <sheetViews>
    <sheetView showGridLines="0" rightToLeft="1" view="pageBreakPreview" zoomScaleNormal="100" zoomScaleSheetLayoutView="100" workbookViewId="0">
      <selection activeCell="M20" sqref="M20"/>
    </sheetView>
  </sheetViews>
  <sheetFormatPr defaultRowHeight="15.75" x14ac:dyDescent="0.2"/>
  <cols>
    <col min="1" max="1" width="9.140625" style="31"/>
    <col min="2" max="2" width="6.5703125" style="31" customWidth="1"/>
    <col min="3" max="3" width="19.85546875" style="31" customWidth="1"/>
    <col min="4" max="4" width="11" style="31" bestFit="1" customWidth="1"/>
    <col min="5" max="5" width="17.7109375" style="31" bestFit="1" customWidth="1"/>
    <col min="6" max="6" width="17.5703125" style="31" bestFit="1" customWidth="1"/>
    <col min="7" max="7" width="3.28515625" style="31" customWidth="1"/>
    <col min="8" max="8" width="9.85546875" style="31" bestFit="1" customWidth="1"/>
    <col min="9" max="9" width="15" style="31" bestFit="1" customWidth="1"/>
    <col min="10" max="10" width="11" style="31" bestFit="1" customWidth="1"/>
    <col min="11" max="11" width="13.85546875" style="31" bestFit="1" customWidth="1"/>
    <col min="12" max="12" width="2.5703125" style="31" customWidth="1"/>
    <col min="13" max="13" width="11.85546875" style="31" bestFit="1" customWidth="1"/>
    <col min="14" max="14" width="14.28515625" style="31" customWidth="1"/>
    <col min="15" max="15" width="17.7109375" style="31" bestFit="1" customWidth="1"/>
    <col min="16" max="16" width="16.85546875" style="31" customWidth="1"/>
    <col min="17" max="17" width="12" style="31" bestFit="1" customWidth="1"/>
    <col min="18" max="16384" width="9.140625" style="31"/>
  </cols>
  <sheetData>
    <row r="1" spans="2:17" ht="24" x14ac:dyDescent="0.2"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2:17" ht="24" x14ac:dyDescent="0.2">
      <c r="B2" s="90" t="s">
        <v>1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2:17" ht="24" x14ac:dyDescent="0.2">
      <c r="B3" s="90" t="s">
        <v>61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4" spans="2:17" ht="24" customHeight="1" x14ac:dyDescent="0.2">
      <c r="B4" s="91" t="s">
        <v>10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</row>
    <row r="5" spans="2:17" ht="24" customHeight="1" x14ac:dyDescent="0.2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2:17" ht="21" customHeight="1" x14ac:dyDescent="0.2">
      <c r="D6" s="81" t="s">
        <v>59</v>
      </c>
      <c r="E6" s="81"/>
      <c r="F6" s="81"/>
      <c r="G6" s="69"/>
      <c r="H6" s="88" t="s">
        <v>2</v>
      </c>
      <c r="I6" s="88"/>
      <c r="J6" s="88"/>
      <c r="K6" s="88"/>
      <c r="L6" s="69"/>
      <c r="M6" s="88" t="s">
        <v>62</v>
      </c>
      <c r="N6" s="88"/>
      <c r="O6" s="88"/>
      <c r="P6" s="88"/>
      <c r="Q6" s="88"/>
    </row>
    <row r="7" spans="2:17" ht="21" x14ac:dyDescent="0.2">
      <c r="B7" s="34"/>
      <c r="C7" s="34"/>
      <c r="D7" s="32"/>
      <c r="E7" s="33"/>
      <c r="F7" s="33"/>
      <c r="H7" s="87" t="s">
        <v>11</v>
      </c>
      <c r="I7" s="87"/>
      <c r="J7" s="87" t="s">
        <v>12</v>
      </c>
      <c r="K7" s="87"/>
      <c r="L7" s="69"/>
      <c r="M7" s="33"/>
      <c r="N7" s="33"/>
      <c r="O7" s="33"/>
      <c r="P7" s="33"/>
      <c r="Q7" s="33"/>
    </row>
    <row r="8" spans="2:17" ht="42" x14ac:dyDescent="0.2">
      <c r="B8" s="88" t="s">
        <v>13</v>
      </c>
      <c r="C8" s="88"/>
      <c r="D8" s="30" t="s">
        <v>14</v>
      </c>
      <c r="E8" s="21" t="s">
        <v>6</v>
      </c>
      <c r="F8" s="21" t="s">
        <v>7</v>
      </c>
      <c r="G8" s="69"/>
      <c r="H8" s="4" t="s">
        <v>5</v>
      </c>
      <c r="I8" s="4" t="s">
        <v>6</v>
      </c>
      <c r="J8" s="4" t="s">
        <v>5</v>
      </c>
      <c r="K8" s="4" t="s">
        <v>8</v>
      </c>
      <c r="L8" s="69"/>
      <c r="M8" s="21" t="s">
        <v>5</v>
      </c>
      <c r="N8" s="21" t="s">
        <v>15</v>
      </c>
      <c r="O8" s="21" t="s">
        <v>6</v>
      </c>
      <c r="P8" s="21" t="s">
        <v>7</v>
      </c>
      <c r="Q8" s="21" t="s">
        <v>9</v>
      </c>
    </row>
    <row r="9" spans="2:17" ht="27" customHeight="1" x14ac:dyDescent="0.2">
      <c r="B9" s="89" t="s">
        <v>58</v>
      </c>
      <c r="C9" s="89"/>
      <c r="D9" s="26">
        <v>402400</v>
      </c>
      <c r="E9" s="11">
        <v>26504618282</v>
      </c>
      <c r="F9" s="11">
        <v>34857515949.440002</v>
      </c>
      <c r="G9" s="15"/>
      <c r="H9" s="6">
        <v>0</v>
      </c>
      <c r="I9" s="6">
        <v>0</v>
      </c>
      <c r="J9" s="6">
        <v>0</v>
      </c>
      <c r="K9" s="6">
        <v>0</v>
      </c>
      <c r="L9" s="8"/>
      <c r="M9" s="6">
        <v>402400</v>
      </c>
      <c r="N9" s="6">
        <v>88922</v>
      </c>
      <c r="O9" s="6">
        <v>26504618282</v>
      </c>
      <c r="P9" s="6">
        <v>35769018109.029999</v>
      </c>
      <c r="Q9" s="7">
        <f>P9/P15</f>
        <v>6.5028285574434158E-2</v>
      </c>
    </row>
    <row r="10" spans="2:17" ht="27" customHeight="1" x14ac:dyDescent="0.2">
      <c r="B10" s="84" t="s">
        <v>56</v>
      </c>
      <c r="C10" s="84"/>
      <c r="D10" s="28">
        <v>945000</v>
      </c>
      <c r="E10" s="15">
        <v>15001852319</v>
      </c>
      <c r="F10" s="15">
        <v>23658797600.1563</v>
      </c>
      <c r="G10" s="15"/>
      <c r="H10" s="8">
        <v>0</v>
      </c>
      <c r="I10" s="8">
        <v>0</v>
      </c>
      <c r="J10" s="8">
        <v>0</v>
      </c>
      <c r="K10" s="8">
        <v>0</v>
      </c>
      <c r="L10" s="8"/>
      <c r="M10" s="8">
        <v>945000</v>
      </c>
      <c r="N10" s="8">
        <v>25765</v>
      </c>
      <c r="O10" s="8">
        <v>15001852319</v>
      </c>
      <c r="P10" s="8">
        <v>24338946702.6563</v>
      </c>
      <c r="Q10" s="7">
        <f>P10/P15</f>
        <v>4.4248348443249659E-2</v>
      </c>
    </row>
    <row r="11" spans="2:17" ht="27" customHeight="1" x14ac:dyDescent="0.2">
      <c r="B11" s="84" t="s">
        <v>57</v>
      </c>
      <c r="C11" s="84"/>
      <c r="D11" s="28">
        <v>225475</v>
      </c>
      <c r="E11" s="15">
        <v>14998251993</v>
      </c>
      <c r="F11" s="15">
        <v>23867645209.191601</v>
      </c>
      <c r="G11" s="15"/>
      <c r="H11" s="8">
        <v>0</v>
      </c>
      <c r="I11" s="8">
        <v>0</v>
      </c>
      <c r="J11" s="8">
        <v>0</v>
      </c>
      <c r="K11" s="8">
        <v>0</v>
      </c>
      <c r="L11" s="8"/>
      <c r="M11" s="8">
        <v>225475</v>
      </c>
      <c r="N11" s="8">
        <v>108732</v>
      </c>
      <c r="O11" s="8">
        <v>14998251993</v>
      </c>
      <c r="P11" s="8">
        <v>24507307296.785599</v>
      </c>
      <c r="Q11" s="7">
        <f>P11/P15</f>
        <v>4.4554428994892134E-2</v>
      </c>
    </row>
    <row r="12" spans="2:17" ht="27" customHeight="1" x14ac:dyDescent="0.2">
      <c r="B12" s="84" t="s">
        <v>16</v>
      </c>
      <c r="C12" s="84"/>
      <c r="D12" s="28">
        <v>1555000</v>
      </c>
      <c r="E12" s="15">
        <v>20049263532</v>
      </c>
      <c r="F12" s="15">
        <v>55339141164.093803</v>
      </c>
      <c r="G12" s="15"/>
      <c r="H12" s="8">
        <v>0</v>
      </c>
      <c r="I12" s="8">
        <v>0</v>
      </c>
      <c r="J12" s="8">
        <v>0</v>
      </c>
      <c r="K12" s="8">
        <v>0</v>
      </c>
      <c r="L12" s="8"/>
      <c r="M12" s="8">
        <v>1555000</v>
      </c>
      <c r="N12" s="8">
        <v>36569</v>
      </c>
      <c r="O12" s="8">
        <v>20049263532</v>
      </c>
      <c r="P12" s="8">
        <v>56843826106.843803</v>
      </c>
      <c r="Q12" s="7">
        <f>P12/P15</f>
        <v>0.10334241062899439</v>
      </c>
    </row>
    <row r="13" spans="2:17" ht="27" customHeight="1" x14ac:dyDescent="0.2">
      <c r="B13" s="84" t="s">
        <v>17</v>
      </c>
      <c r="C13" s="84"/>
      <c r="D13" s="28">
        <v>1189660</v>
      </c>
      <c r="E13" s="15">
        <v>26494003610</v>
      </c>
      <c r="F13" s="15">
        <v>34820400040.980003</v>
      </c>
      <c r="G13" s="15"/>
      <c r="H13" s="8">
        <v>0</v>
      </c>
      <c r="I13" s="8">
        <v>0</v>
      </c>
      <c r="J13" s="8">
        <v>0</v>
      </c>
      <c r="K13" s="8">
        <v>0</v>
      </c>
      <c r="L13" s="8"/>
      <c r="M13" s="8">
        <v>1189660</v>
      </c>
      <c r="N13" s="8">
        <v>30034</v>
      </c>
      <c r="O13" s="8">
        <v>26494003610</v>
      </c>
      <c r="P13" s="8">
        <v>35717072910.887703</v>
      </c>
      <c r="Q13" s="7">
        <f>P13/P15</f>
        <v>6.4933848898293886E-2</v>
      </c>
    </row>
    <row r="14" spans="2:17" ht="27" customHeight="1" x14ac:dyDescent="0.2">
      <c r="B14" s="86" t="s">
        <v>18</v>
      </c>
      <c r="C14" s="86"/>
      <c r="D14" s="29">
        <v>17281996</v>
      </c>
      <c r="E14" s="15">
        <v>196256573792</v>
      </c>
      <c r="F14" s="15">
        <v>362943569152.85101</v>
      </c>
      <c r="G14" s="15"/>
      <c r="H14" s="8">
        <v>0</v>
      </c>
      <c r="I14" s="8">
        <v>0</v>
      </c>
      <c r="J14" s="8">
        <v>0</v>
      </c>
      <c r="K14" s="8">
        <v>0</v>
      </c>
      <c r="L14" s="8"/>
      <c r="M14" s="8">
        <v>17281996</v>
      </c>
      <c r="N14" s="8">
        <v>21584</v>
      </c>
      <c r="O14" s="8">
        <v>196256573792</v>
      </c>
      <c r="P14" s="8">
        <v>372877052529.63599</v>
      </c>
      <c r="Q14" s="7">
        <f>P14/P15</f>
        <v>0.67789267746013648</v>
      </c>
    </row>
    <row r="15" spans="2:17" ht="27" customHeight="1" thickBot="1" x14ac:dyDescent="0.25">
      <c r="B15" s="85" t="s">
        <v>19</v>
      </c>
      <c r="C15" s="85"/>
      <c r="D15" s="27">
        <v>21599531</v>
      </c>
      <c r="E15" s="22">
        <v>299304563528</v>
      </c>
      <c r="F15" s="22">
        <v>535487069116.71301</v>
      </c>
      <c r="G15" s="8"/>
      <c r="H15" s="22">
        <v>0</v>
      </c>
      <c r="I15" s="22">
        <v>0</v>
      </c>
      <c r="J15" s="22">
        <v>0</v>
      </c>
      <c r="K15" s="22">
        <v>0</v>
      </c>
      <c r="L15" s="8"/>
      <c r="M15" s="22">
        <v>21599531</v>
      </c>
      <c r="N15" s="22"/>
      <c r="O15" s="22">
        <v>299304563528</v>
      </c>
      <c r="P15" s="22">
        <v>550053223655.83899</v>
      </c>
      <c r="Q15" s="14">
        <f>SUM(Q9:Q14)</f>
        <v>1.0000000000000007</v>
      </c>
    </row>
    <row r="16" spans="2:17" ht="16.5" thickTop="1" x14ac:dyDescent="0.2"/>
  </sheetData>
  <mergeCells count="17">
    <mergeCell ref="B1:Q1"/>
    <mergeCell ref="B2:Q2"/>
    <mergeCell ref="B3:Q3"/>
    <mergeCell ref="H6:K6"/>
    <mergeCell ref="M6:Q6"/>
    <mergeCell ref="B4:Q4"/>
    <mergeCell ref="D6:F6"/>
    <mergeCell ref="H7:I7"/>
    <mergeCell ref="J7:K7"/>
    <mergeCell ref="B8:C8"/>
    <mergeCell ref="B9:C9"/>
    <mergeCell ref="B10:C10"/>
    <mergeCell ref="B11:C11"/>
    <mergeCell ref="B15:C15"/>
    <mergeCell ref="B12:C12"/>
    <mergeCell ref="B13:C13"/>
    <mergeCell ref="B14:C14"/>
  </mergeCells>
  <pageMargins left="0.7" right="0.7" top="0.75" bottom="0.75" header="0.3" footer="0.3"/>
  <pageSetup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1"/>
  <sheetViews>
    <sheetView showGridLines="0" rightToLeft="1" view="pageBreakPreview" zoomScaleNormal="100" zoomScaleSheetLayoutView="100" workbookViewId="0">
      <selection activeCell="D15" sqref="D15"/>
    </sheetView>
  </sheetViews>
  <sheetFormatPr defaultRowHeight="15.75" x14ac:dyDescent="0.4"/>
  <cols>
    <col min="1" max="1" width="4.5703125" style="24" customWidth="1"/>
    <col min="2" max="2" width="5.140625" style="24" customWidth="1"/>
    <col min="3" max="3" width="13" style="24" customWidth="1"/>
    <col min="4" max="4" width="42.5703125" style="24" customWidth="1"/>
    <col min="5" max="5" width="15" style="24" bestFit="1" customWidth="1"/>
    <col min="6" max="6" width="3.28515625" style="24" customWidth="1"/>
    <col min="7" max="7" width="14.7109375" style="24" bestFit="1" customWidth="1"/>
    <col min="8" max="8" width="15" style="24" bestFit="1" customWidth="1"/>
    <col min="9" max="9" width="5" style="24" customWidth="1"/>
    <col min="10" max="10" width="14.85546875" style="24" bestFit="1" customWidth="1"/>
    <col min="11" max="11" width="19.42578125" style="24" customWidth="1"/>
    <col min="12" max="16384" width="9.140625" style="24"/>
  </cols>
  <sheetData>
    <row r="1" spans="1:11" ht="29.1" customHeight="1" x14ac:dyDescent="0.4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21.75" customHeight="1" x14ac:dyDescent="0.4">
      <c r="B2" s="73" t="s">
        <v>1</v>
      </c>
      <c r="C2" s="73"/>
      <c r="D2" s="73"/>
      <c r="E2" s="73"/>
      <c r="F2" s="73"/>
      <c r="G2" s="73"/>
      <c r="H2" s="73"/>
      <c r="I2" s="73"/>
      <c r="J2" s="73"/>
      <c r="K2" s="73"/>
    </row>
    <row r="3" spans="1:11" ht="21.75" customHeight="1" x14ac:dyDescent="0.4">
      <c r="B3" s="73" t="s">
        <v>61</v>
      </c>
      <c r="C3" s="73"/>
      <c r="D3" s="73"/>
      <c r="E3" s="73"/>
      <c r="F3" s="73"/>
      <c r="G3" s="73"/>
      <c r="H3" s="73"/>
      <c r="I3" s="73"/>
      <c r="J3" s="73"/>
      <c r="K3" s="73"/>
    </row>
    <row r="4" spans="1:11" ht="24" x14ac:dyDescent="0.4">
      <c r="B4" s="77" t="s">
        <v>20</v>
      </c>
      <c r="C4" s="77"/>
      <c r="D4" s="77"/>
      <c r="E4" s="77"/>
      <c r="F4" s="77"/>
      <c r="G4" s="77"/>
      <c r="H4" s="77"/>
      <c r="I4" s="77"/>
      <c r="J4" s="77"/>
      <c r="K4" s="77"/>
    </row>
    <row r="5" spans="1:11" ht="24" x14ac:dyDescent="0.4"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14.45" customHeight="1" x14ac:dyDescent="0.4">
      <c r="E6" s="1" t="s">
        <v>59</v>
      </c>
      <c r="F6" s="58"/>
      <c r="G6" s="76" t="s">
        <v>2</v>
      </c>
      <c r="H6" s="76"/>
      <c r="I6" s="58"/>
      <c r="J6" s="74" t="s">
        <v>62</v>
      </c>
      <c r="K6" s="74"/>
    </row>
    <row r="7" spans="1:11" ht="30.75" customHeight="1" x14ac:dyDescent="0.4">
      <c r="B7" s="74" t="s">
        <v>21</v>
      </c>
      <c r="C7" s="74"/>
      <c r="D7" s="74"/>
      <c r="E7" s="36" t="s">
        <v>22</v>
      </c>
      <c r="F7" s="58"/>
      <c r="G7" s="36" t="s">
        <v>23</v>
      </c>
      <c r="H7" s="36" t="s">
        <v>24</v>
      </c>
      <c r="I7" s="58"/>
      <c r="J7" s="36" t="s">
        <v>22</v>
      </c>
      <c r="K7" s="36" t="s">
        <v>9</v>
      </c>
    </row>
    <row r="8" spans="1:11" ht="29.25" customHeight="1" x14ac:dyDescent="0.4">
      <c r="B8" s="71" t="s">
        <v>54</v>
      </c>
      <c r="C8" s="3"/>
      <c r="D8" s="3"/>
      <c r="E8" s="15">
        <v>259421500</v>
      </c>
      <c r="F8" s="15"/>
      <c r="G8" s="15">
        <v>423605390</v>
      </c>
      <c r="H8" s="15">
        <v>0</v>
      </c>
      <c r="I8" s="15"/>
      <c r="J8" s="15">
        <v>683026890</v>
      </c>
      <c r="K8" s="13">
        <f>J8/J10</f>
        <v>1.6530757945698776E-2</v>
      </c>
    </row>
    <row r="9" spans="1:11" ht="27.75" customHeight="1" x14ac:dyDescent="0.4">
      <c r="B9" s="72" t="s">
        <v>55</v>
      </c>
      <c r="C9" s="54"/>
      <c r="D9" s="54"/>
      <c r="E9" s="47">
        <v>23637648516</v>
      </c>
      <c r="F9" s="15"/>
      <c r="G9" s="47">
        <v>18000000000</v>
      </c>
      <c r="H9" s="47">
        <v>1002128958</v>
      </c>
      <c r="I9" s="15"/>
      <c r="J9" s="47">
        <v>40635519558</v>
      </c>
      <c r="K9" s="48">
        <f>J9/J10</f>
        <v>0.9834692420543012</v>
      </c>
    </row>
    <row r="10" spans="1:11" ht="30" customHeight="1" thickBot="1" x14ac:dyDescent="0.45">
      <c r="B10" s="75" t="s">
        <v>19</v>
      </c>
      <c r="C10" s="75"/>
      <c r="D10" s="75"/>
      <c r="E10" s="45">
        <v>23897070016</v>
      </c>
      <c r="F10" s="15"/>
      <c r="G10" s="45">
        <v>18423605390</v>
      </c>
      <c r="H10" s="45">
        <v>1002128958</v>
      </c>
      <c r="I10" s="15"/>
      <c r="J10" s="45">
        <v>41318546448</v>
      </c>
      <c r="K10" s="46">
        <f>SUM(K8:K9)</f>
        <v>1</v>
      </c>
    </row>
    <row r="11" spans="1:11" ht="16.5" thickTop="1" x14ac:dyDescent="0.4"/>
  </sheetData>
  <mergeCells count="8">
    <mergeCell ref="A1:K1"/>
    <mergeCell ref="B7:D7"/>
    <mergeCell ref="B10:D10"/>
    <mergeCell ref="B2:K2"/>
    <mergeCell ref="B3:K3"/>
    <mergeCell ref="G6:H6"/>
    <mergeCell ref="J6:K6"/>
    <mergeCell ref="B4:K4"/>
  </mergeCells>
  <pageMargins left="0.7" right="0.7" top="0.75" bottom="0.75" header="0.3" footer="0.3"/>
  <pageSetup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G14"/>
  <sheetViews>
    <sheetView showGridLines="0" rightToLeft="1" view="pageBreakPreview" zoomScaleNormal="100" zoomScaleSheetLayoutView="100" workbookViewId="0">
      <selection activeCell="F9" sqref="F9:F12"/>
    </sheetView>
  </sheetViews>
  <sheetFormatPr defaultRowHeight="12.75" x14ac:dyDescent="0.2"/>
  <cols>
    <col min="2" max="2" width="5.7109375" customWidth="1"/>
    <col min="3" max="3" width="2.5703125" customWidth="1"/>
    <col min="4" max="4" width="49.140625" customWidth="1"/>
    <col min="5" max="5" width="15.5703125" bestFit="1" customWidth="1"/>
    <col min="6" max="6" width="17.42578125" customWidth="1"/>
    <col min="7" max="7" width="3.7109375" customWidth="1"/>
  </cols>
  <sheetData>
    <row r="2" spans="2:7" ht="29.1" customHeight="1" x14ac:dyDescent="0.2">
      <c r="B2" s="73" t="s">
        <v>0</v>
      </c>
      <c r="C2" s="73"/>
      <c r="D2" s="73"/>
      <c r="E2" s="73"/>
      <c r="F2" s="73"/>
      <c r="G2" s="73"/>
    </row>
    <row r="3" spans="2:7" ht="21.75" customHeight="1" x14ac:dyDescent="0.2">
      <c r="C3" s="73" t="s">
        <v>25</v>
      </c>
      <c r="D3" s="73"/>
      <c r="E3" s="73"/>
      <c r="F3" s="73"/>
    </row>
    <row r="4" spans="2:7" ht="21.75" customHeight="1" x14ac:dyDescent="0.2">
      <c r="C4" s="73" t="s">
        <v>61</v>
      </c>
      <c r="D4" s="73"/>
      <c r="E4" s="73"/>
      <c r="F4" s="73"/>
    </row>
    <row r="5" spans="2:7" ht="29.1" customHeight="1" x14ac:dyDescent="0.2">
      <c r="B5" s="49" t="s">
        <v>26</v>
      </c>
      <c r="C5" s="49"/>
      <c r="D5" s="49"/>
      <c r="E5" s="49"/>
      <c r="F5" s="49"/>
      <c r="G5" s="49"/>
    </row>
    <row r="6" spans="2:7" ht="14.45" customHeight="1" x14ac:dyDescent="0.2"/>
    <row r="7" spans="2:7" ht="14.45" customHeight="1" x14ac:dyDescent="0.2">
      <c r="C7" s="76" t="s">
        <v>27</v>
      </c>
      <c r="D7" s="76"/>
      <c r="E7" s="1" t="s">
        <v>22</v>
      </c>
      <c r="F7" s="1" t="s">
        <v>28</v>
      </c>
    </row>
    <row r="8" spans="2:7" ht="21.75" customHeight="1" x14ac:dyDescent="0.2">
      <c r="C8" s="89" t="s">
        <v>29</v>
      </c>
      <c r="D8" s="89"/>
      <c r="E8" s="18">
        <v>0</v>
      </c>
      <c r="F8" s="50">
        <v>0</v>
      </c>
    </row>
    <row r="9" spans="2:7" ht="21.75" customHeight="1" x14ac:dyDescent="0.2">
      <c r="C9" s="84" t="s">
        <v>30</v>
      </c>
      <c r="D9" s="84"/>
      <c r="E9" s="19">
        <v>14566154538</v>
      </c>
      <c r="F9" s="50">
        <f>E9/E13</f>
        <v>0.16826616147776191</v>
      </c>
    </row>
    <row r="10" spans="2:7" ht="21.75" customHeight="1" x14ac:dyDescent="0.2">
      <c r="C10" s="84" t="s">
        <v>31</v>
      </c>
      <c r="D10" s="84"/>
      <c r="E10" s="19">
        <v>0</v>
      </c>
      <c r="F10" s="50">
        <v>0</v>
      </c>
    </row>
    <row r="11" spans="2:7" ht="21.75" customHeight="1" x14ac:dyDescent="0.2">
      <c r="C11" s="84" t="s">
        <v>32</v>
      </c>
      <c r="D11" s="84"/>
      <c r="E11" s="19">
        <v>0</v>
      </c>
      <c r="F11" s="50">
        <v>0</v>
      </c>
    </row>
    <row r="12" spans="2:7" ht="21.75" customHeight="1" x14ac:dyDescent="0.2">
      <c r="C12" s="86" t="s">
        <v>33</v>
      </c>
      <c r="D12" s="86"/>
      <c r="E12" s="20">
        <v>72000000000</v>
      </c>
      <c r="F12" s="50">
        <f>E12/E13</f>
        <v>0.83173383852223814</v>
      </c>
    </row>
    <row r="13" spans="2:7" ht="21.75" customHeight="1" thickBot="1" x14ac:dyDescent="0.25">
      <c r="C13" s="92" t="s">
        <v>19</v>
      </c>
      <c r="D13" s="92"/>
      <c r="E13" s="10">
        <v>86566154538</v>
      </c>
      <c r="F13" s="51">
        <f>SUM(F8:F12)</f>
        <v>1</v>
      </c>
    </row>
    <row r="14" spans="2:7" ht="13.5" thickTop="1" x14ac:dyDescent="0.2"/>
  </sheetData>
  <mergeCells count="10">
    <mergeCell ref="C3:F3"/>
    <mergeCell ref="C4:F4"/>
    <mergeCell ref="C7:D7"/>
    <mergeCell ref="B2:G2"/>
    <mergeCell ref="C13:D13"/>
    <mergeCell ref="C8:D8"/>
    <mergeCell ref="C9:D9"/>
    <mergeCell ref="C10:D10"/>
    <mergeCell ref="C11:D11"/>
    <mergeCell ref="C12:D12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3F91-06C7-4F48-AEFF-BCCCB4352738}">
  <sheetPr>
    <pageSetUpPr fitToPage="1"/>
  </sheetPr>
  <dimension ref="B1:N16"/>
  <sheetViews>
    <sheetView showGridLines="0" rightToLeft="1" view="pageBreakPreview" topLeftCell="C1" zoomScaleNormal="100" zoomScaleSheetLayoutView="100" workbookViewId="0">
      <selection activeCell="N9" sqref="N9:N14"/>
    </sheetView>
  </sheetViews>
  <sheetFormatPr defaultRowHeight="12.75" x14ac:dyDescent="0.2"/>
  <cols>
    <col min="1" max="1" width="5" customWidth="1"/>
    <col min="2" max="2" width="5.140625" customWidth="1"/>
    <col min="3" max="3" width="21" customWidth="1"/>
    <col min="4" max="4" width="16.28515625" bestFit="1" customWidth="1"/>
    <col min="5" max="5" width="15.42578125" bestFit="1" customWidth="1"/>
    <col min="6" max="6" width="13" customWidth="1"/>
    <col min="7" max="7" width="14.7109375" bestFit="1" customWidth="1"/>
    <col min="8" max="8" width="17.28515625" bestFit="1" customWidth="1"/>
    <col min="9" max="9" width="3.7109375" customWidth="1"/>
    <col min="10" max="10" width="16.28515625" bestFit="1" customWidth="1"/>
    <col min="11" max="11" width="16.140625" bestFit="1" customWidth="1"/>
    <col min="12" max="12" width="13" customWidth="1"/>
    <col min="13" max="13" width="16.140625" bestFit="1" customWidth="1"/>
    <col min="14" max="14" width="20.28515625" customWidth="1"/>
  </cols>
  <sheetData>
    <row r="1" spans="2:14" ht="29.1" customHeight="1" x14ac:dyDescent="0.2">
      <c r="B1" s="73" t="s">
        <v>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2:14" ht="21.75" customHeight="1" x14ac:dyDescent="0.2">
      <c r="B2" s="73" t="s">
        <v>25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2:14" ht="21.75" customHeight="1" x14ac:dyDescent="0.2">
      <c r="B3" s="73" t="s">
        <v>61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2:14" ht="30.75" customHeight="1" x14ac:dyDescent="0.2">
      <c r="B4" s="35"/>
      <c r="C4" s="77" t="s">
        <v>60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2:14" ht="14.45" customHeight="1" x14ac:dyDescent="0.2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2:14" ht="24.75" customHeight="1" x14ac:dyDescent="0.2">
      <c r="D6" s="74" t="s">
        <v>34</v>
      </c>
      <c r="E6" s="74"/>
      <c r="F6" s="74"/>
      <c r="G6" s="74"/>
      <c r="H6" s="74"/>
      <c r="I6" s="58"/>
      <c r="J6" s="74" t="s">
        <v>35</v>
      </c>
      <c r="K6" s="74"/>
      <c r="L6" s="74"/>
      <c r="M6" s="74"/>
      <c r="N6" s="74"/>
    </row>
    <row r="7" spans="2:14" ht="24" customHeight="1" x14ac:dyDescent="0.2">
      <c r="G7" s="93" t="s">
        <v>19</v>
      </c>
      <c r="H7" s="93"/>
      <c r="I7" s="58"/>
      <c r="M7" s="93" t="s">
        <v>19</v>
      </c>
      <c r="N7" s="93"/>
    </row>
    <row r="8" spans="2:14" ht="20.25" customHeight="1" x14ac:dyDescent="0.2">
      <c r="B8" s="74" t="s">
        <v>13</v>
      </c>
      <c r="C8" s="74"/>
      <c r="D8" s="36" t="s">
        <v>38</v>
      </c>
      <c r="E8" s="36" t="s">
        <v>36</v>
      </c>
      <c r="F8" s="36" t="s">
        <v>37</v>
      </c>
      <c r="G8" s="36" t="s">
        <v>22</v>
      </c>
      <c r="H8" s="36" t="s">
        <v>28</v>
      </c>
      <c r="I8" s="58"/>
      <c r="J8" s="36" t="s">
        <v>38</v>
      </c>
      <c r="K8" s="37" t="s">
        <v>36</v>
      </c>
      <c r="L8" s="36" t="s">
        <v>37</v>
      </c>
      <c r="M8" s="36" t="s">
        <v>22</v>
      </c>
      <c r="N8" s="36" t="s">
        <v>28</v>
      </c>
    </row>
    <row r="9" spans="2:14" ht="21.75" customHeight="1" x14ac:dyDescent="0.2">
      <c r="B9" s="84" t="s">
        <v>56</v>
      </c>
      <c r="C9" s="84"/>
      <c r="D9" s="15">
        <v>0</v>
      </c>
      <c r="E9" s="15">
        <v>680149102</v>
      </c>
      <c r="F9" s="15">
        <v>0</v>
      </c>
      <c r="G9" s="15">
        <v>680149102</v>
      </c>
      <c r="H9" s="56">
        <f>G9/$G$15</f>
        <v>4.6693799672771256E-2</v>
      </c>
      <c r="I9" s="56"/>
      <c r="J9" s="15">
        <v>0</v>
      </c>
      <c r="K9" s="15">
        <v>4775213490</v>
      </c>
      <c r="L9" s="15">
        <v>0</v>
      </c>
      <c r="M9" s="15">
        <v>4775213490</v>
      </c>
      <c r="N9" s="23">
        <f>M9/$M$15</f>
        <v>4.5462648433050062E-2</v>
      </c>
    </row>
    <row r="10" spans="2:14" ht="21.75" customHeight="1" x14ac:dyDescent="0.2">
      <c r="B10" s="84" t="s">
        <v>57</v>
      </c>
      <c r="C10" s="84"/>
      <c r="D10" s="15">
        <v>0</v>
      </c>
      <c r="E10" s="15">
        <v>639662087</v>
      </c>
      <c r="F10" s="15">
        <v>0</v>
      </c>
      <c r="G10" s="15">
        <v>639662087</v>
      </c>
      <c r="H10" s="56">
        <f>G10/$G$15</f>
        <v>4.3914273003987266E-2</v>
      </c>
      <c r="I10" s="56"/>
      <c r="J10" s="15">
        <v>0</v>
      </c>
      <c r="K10" s="15">
        <v>4802875061</v>
      </c>
      <c r="L10" s="15">
        <v>0</v>
      </c>
      <c r="M10" s="15">
        <v>4802875061</v>
      </c>
      <c r="N10" s="23">
        <f>M10/$M$15</f>
        <v>4.5726001742826136E-2</v>
      </c>
    </row>
    <row r="11" spans="2:14" ht="21.75" customHeight="1" x14ac:dyDescent="0.2">
      <c r="B11" s="84" t="s">
        <v>58</v>
      </c>
      <c r="C11" s="84"/>
      <c r="D11" s="15">
        <v>0</v>
      </c>
      <c r="E11" s="15">
        <v>911502160</v>
      </c>
      <c r="F11" s="15">
        <v>0</v>
      </c>
      <c r="G11" s="15">
        <v>911502160</v>
      </c>
      <c r="H11" s="56">
        <f t="shared" ref="H11:H13" si="0">G11/$G$15</f>
        <v>6.2576719038788489E-2</v>
      </c>
      <c r="I11" s="56"/>
      <c r="J11" s="15">
        <v>0</v>
      </c>
      <c r="K11" s="15">
        <v>7027335715</v>
      </c>
      <c r="L11" s="15">
        <v>0</v>
      </c>
      <c r="M11" s="15">
        <v>7027335715</v>
      </c>
      <c r="N11" s="23">
        <f t="shared" ref="N11:N13" si="1">M11/$M$15</f>
        <v>6.6904085796604146E-2</v>
      </c>
    </row>
    <row r="12" spans="2:14" ht="21.75" customHeight="1" x14ac:dyDescent="0.2">
      <c r="B12" s="84" t="s">
        <v>16</v>
      </c>
      <c r="C12" s="84"/>
      <c r="D12" s="15">
        <v>0</v>
      </c>
      <c r="E12" s="15">
        <v>1504684942</v>
      </c>
      <c r="F12" s="15">
        <v>0</v>
      </c>
      <c r="G12" s="15">
        <v>1504684942</v>
      </c>
      <c r="H12" s="56">
        <f t="shared" si="0"/>
        <v>0.1033000808878278</v>
      </c>
      <c r="I12" s="56"/>
      <c r="J12" s="15">
        <v>0</v>
      </c>
      <c r="K12" s="15">
        <v>11221405580</v>
      </c>
      <c r="L12" s="15">
        <v>0</v>
      </c>
      <c r="M12" s="15">
        <v>11221405580</v>
      </c>
      <c r="N12" s="23">
        <f t="shared" si="1"/>
        <v>0.10683392855137168</v>
      </c>
    </row>
    <row r="13" spans="2:14" ht="21.75" customHeight="1" x14ac:dyDescent="0.2">
      <c r="B13" s="84" t="s">
        <v>17</v>
      </c>
      <c r="C13" s="84"/>
      <c r="D13" s="15">
        <v>0</v>
      </c>
      <c r="E13" s="15">
        <v>896672870</v>
      </c>
      <c r="F13" s="15">
        <v>0</v>
      </c>
      <c r="G13" s="15">
        <v>896672870</v>
      </c>
      <c r="H13" s="56">
        <f t="shared" si="0"/>
        <v>6.1558654184312757E-2</v>
      </c>
      <c r="I13" s="56"/>
      <c r="J13" s="15">
        <v>0</v>
      </c>
      <c r="K13" s="15">
        <v>6966458450</v>
      </c>
      <c r="L13" s="15">
        <v>0</v>
      </c>
      <c r="M13" s="15">
        <v>6966458450</v>
      </c>
      <c r="N13" s="23">
        <f t="shared" si="1"/>
        <v>6.6324500883373258E-2</v>
      </c>
    </row>
    <row r="14" spans="2:14" ht="21.75" customHeight="1" x14ac:dyDescent="0.2">
      <c r="B14" s="94" t="s">
        <v>18</v>
      </c>
      <c r="C14" s="94"/>
      <c r="D14" s="47">
        <v>0</v>
      </c>
      <c r="E14" s="47">
        <v>9933483377</v>
      </c>
      <c r="F14" s="47">
        <v>0</v>
      </c>
      <c r="G14" s="47">
        <v>9933483377</v>
      </c>
      <c r="H14" s="56">
        <f>G14/$G$15</f>
        <v>0.68195647321231245</v>
      </c>
      <c r="I14" s="56"/>
      <c r="J14" s="47">
        <v>0</v>
      </c>
      <c r="K14" s="47">
        <v>70242684191</v>
      </c>
      <c r="L14" s="47">
        <v>0</v>
      </c>
      <c r="M14" s="47">
        <v>70242684191</v>
      </c>
      <c r="N14" s="70">
        <f>M14/$M$15</f>
        <v>0.66874883459277468</v>
      </c>
    </row>
    <row r="15" spans="2:14" ht="21.75" customHeight="1" thickBot="1" x14ac:dyDescent="0.25">
      <c r="B15" s="95" t="s">
        <v>19</v>
      </c>
      <c r="C15" s="95"/>
      <c r="D15" s="52">
        <v>0</v>
      </c>
      <c r="E15" s="52">
        <v>14566154538</v>
      </c>
      <c r="F15" s="52">
        <v>0</v>
      </c>
      <c r="G15" s="52">
        <v>14566154538</v>
      </c>
      <c r="H15" s="55">
        <f t="shared" ref="H15" si="2">G15/$G$15</f>
        <v>1</v>
      </c>
      <c r="I15" s="23"/>
      <c r="J15" s="52">
        <v>0</v>
      </c>
      <c r="K15" s="57">
        <v>105035972487</v>
      </c>
      <c r="L15" s="52">
        <v>0</v>
      </c>
      <c r="M15" s="52">
        <v>105035972487</v>
      </c>
      <c r="N15" s="53">
        <f>SUM(N9:N14)</f>
        <v>1</v>
      </c>
    </row>
    <row r="16" spans="2:14" ht="13.5" thickTop="1" x14ac:dyDescent="0.2"/>
  </sheetData>
  <mergeCells count="16">
    <mergeCell ref="B13:C13"/>
    <mergeCell ref="B14:C14"/>
    <mergeCell ref="B15:C15"/>
    <mergeCell ref="B10:C10"/>
    <mergeCell ref="B11:C11"/>
    <mergeCell ref="B12:C12"/>
    <mergeCell ref="G7:H7"/>
    <mergeCell ref="M7:N7"/>
    <mergeCell ref="B8:C8"/>
    <mergeCell ref="B9:C9"/>
    <mergeCell ref="B1:N1"/>
    <mergeCell ref="B2:N2"/>
    <mergeCell ref="B3:N3"/>
    <mergeCell ref="D6:H6"/>
    <mergeCell ref="J6:N6"/>
    <mergeCell ref="C4:N4"/>
  </mergeCells>
  <pageMargins left="0.39" right="0.39" top="0.39" bottom="0.39" header="0" footer="0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C1:I11"/>
  <sheetViews>
    <sheetView showGridLines="0" rightToLeft="1" view="pageBreakPreview" zoomScaleNormal="100" zoomScaleSheetLayoutView="100" workbookViewId="0">
      <selection activeCell="G9" sqref="G9"/>
    </sheetView>
  </sheetViews>
  <sheetFormatPr defaultRowHeight="15.75" x14ac:dyDescent="0.4"/>
  <cols>
    <col min="1" max="1" width="5.85546875" style="24" customWidth="1"/>
    <col min="2" max="2" width="9.140625" style="24"/>
    <col min="3" max="4" width="5.140625" style="24" customWidth="1"/>
    <col min="5" max="5" width="29.85546875" style="24" customWidth="1"/>
    <col min="6" max="6" width="3.5703125" style="24" customWidth="1"/>
    <col min="7" max="7" width="15" style="24" bestFit="1" customWidth="1"/>
    <col min="8" max="8" width="3" style="24" customWidth="1"/>
    <col min="9" max="9" width="14.85546875" style="24" bestFit="1" customWidth="1"/>
    <col min="10" max="10" width="7.7109375" style="24" customWidth="1"/>
    <col min="11" max="16384" width="9.140625" style="24"/>
  </cols>
  <sheetData>
    <row r="1" spans="3:9" ht="29.1" customHeight="1" x14ac:dyDescent="0.4">
      <c r="C1" s="73" t="s">
        <v>0</v>
      </c>
      <c r="D1" s="73"/>
      <c r="E1" s="73"/>
      <c r="F1" s="73"/>
      <c r="G1" s="73"/>
      <c r="H1" s="73"/>
      <c r="I1" s="73"/>
    </row>
    <row r="2" spans="3:9" ht="21.75" customHeight="1" x14ac:dyDescent="0.4">
      <c r="C2" s="73" t="s">
        <v>25</v>
      </c>
      <c r="D2" s="73"/>
      <c r="E2" s="73"/>
      <c r="F2" s="73"/>
      <c r="G2" s="73"/>
      <c r="H2" s="73"/>
      <c r="I2" s="73"/>
    </row>
    <row r="3" spans="3:9" ht="21.75" customHeight="1" x14ac:dyDescent="0.4">
      <c r="C3" s="73" t="s">
        <v>61</v>
      </c>
      <c r="D3" s="73"/>
      <c r="E3" s="73"/>
      <c r="F3" s="73"/>
      <c r="G3" s="73"/>
      <c r="H3" s="73"/>
      <c r="I3" s="73"/>
    </row>
    <row r="4" spans="3:9" ht="29.1" customHeight="1" x14ac:dyDescent="0.4">
      <c r="C4" s="12" t="s">
        <v>33</v>
      </c>
      <c r="D4" s="12"/>
      <c r="E4" s="12"/>
      <c r="F4" s="12"/>
      <c r="G4" s="12"/>
      <c r="H4" s="12"/>
      <c r="I4" s="12"/>
    </row>
    <row r="5" spans="3:9" ht="25.5" customHeight="1" x14ac:dyDescent="0.4">
      <c r="G5" s="1" t="s">
        <v>34</v>
      </c>
      <c r="H5" s="58"/>
      <c r="I5" s="1" t="s">
        <v>62</v>
      </c>
    </row>
    <row r="6" spans="3:9" ht="27" customHeight="1" x14ac:dyDescent="0.4">
      <c r="C6" s="66" t="s">
        <v>33</v>
      </c>
      <c r="D6" s="67"/>
      <c r="E6" s="66"/>
      <c r="F6" s="68"/>
      <c r="G6" s="2" t="s">
        <v>22</v>
      </c>
      <c r="H6" s="58"/>
      <c r="I6" s="2" t="s">
        <v>22</v>
      </c>
    </row>
    <row r="7" spans="3:9" ht="21.75" customHeight="1" x14ac:dyDescent="0.4">
      <c r="C7" s="62" t="s">
        <v>33</v>
      </c>
      <c r="D7" s="62"/>
      <c r="E7" s="62"/>
      <c r="F7" s="63"/>
      <c r="G7" s="11">
        <v>9000000000</v>
      </c>
      <c r="H7" s="15"/>
      <c r="I7" s="11">
        <v>72000000000</v>
      </c>
    </row>
    <row r="8" spans="3:9" ht="18.75" x14ac:dyDescent="0.4">
      <c r="C8" s="63" t="s">
        <v>39</v>
      </c>
      <c r="D8" s="63"/>
      <c r="E8" s="63"/>
      <c r="F8" s="63"/>
      <c r="G8" s="15">
        <v>0</v>
      </c>
      <c r="H8" s="15"/>
      <c r="I8" s="15">
        <v>0</v>
      </c>
    </row>
    <row r="9" spans="3:9" ht="30" customHeight="1" x14ac:dyDescent="0.4">
      <c r="C9" s="64" t="s">
        <v>40</v>
      </c>
      <c r="D9" s="64"/>
      <c r="E9" s="64"/>
      <c r="F9" s="63"/>
      <c r="G9" s="16">
        <v>0</v>
      </c>
      <c r="H9" s="15"/>
      <c r="I9" s="16">
        <v>0</v>
      </c>
    </row>
    <row r="10" spans="3:9" ht="21.75" customHeight="1" thickBot="1" x14ac:dyDescent="0.45">
      <c r="C10" s="65" t="s">
        <v>19</v>
      </c>
      <c r="D10" s="65"/>
      <c r="E10" s="65"/>
      <c r="F10" s="68"/>
      <c r="G10" s="10">
        <v>9000000000</v>
      </c>
      <c r="H10" s="15"/>
      <c r="I10" s="38">
        <v>72000000000</v>
      </c>
    </row>
    <row r="11" spans="3:9" ht="16.5" thickTop="1" x14ac:dyDescent="0.4"/>
  </sheetData>
  <mergeCells count="3">
    <mergeCell ref="C1:I1"/>
    <mergeCell ref="C2:I2"/>
    <mergeCell ref="C3:I3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0AAE0-1A7C-48C8-8E6F-F2E3C897BA1A}">
  <sheetPr>
    <pageSetUpPr fitToPage="1"/>
  </sheetPr>
  <dimension ref="B1:S20"/>
  <sheetViews>
    <sheetView showGridLines="0" rightToLeft="1" view="pageBreakPreview" zoomScaleNormal="100" zoomScaleSheetLayoutView="100" workbookViewId="0">
      <selection activeCell="I6" sqref="I6"/>
    </sheetView>
  </sheetViews>
  <sheetFormatPr defaultRowHeight="12.75" x14ac:dyDescent="0.2"/>
  <cols>
    <col min="2" max="2" width="25.28515625" bestFit="1" customWidth="1"/>
    <col min="3" max="3" width="11.85546875" bestFit="1" customWidth="1"/>
    <col min="4" max="4" width="16" bestFit="1" customWidth="1"/>
    <col min="5" max="5" width="16.140625" bestFit="1" customWidth="1"/>
    <col min="6" max="6" width="15.7109375" bestFit="1" customWidth="1"/>
    <col min="7" max="7" width="3" customWidth="1"/>
    <col min="8" max="8" width="11.85546875" bestFit="1" customWidth="1"/>
    <col min="9" max="9" width="16" bestFit="1" customWidth="1"/>
    <col min="10" max="10" width="16.140625" bestFit="1" customWidth="1"/>
    <col min="11" max="11" width="15.7109375" customWidth="1"/>
    <col min="12" max="12" width="0.140625" customWidth="1"/>
    <col min="15" max="16" width="12.7109375" bestFit="1" customWidth="1"/>
    <col min="19" max="19" width="13.85546875" bestFit="1" customWidth="1"/>
  </cols>
  <sheetData>
    <row r="1" spans="2:19" ht="29.1" customHeight="1" x14ac:dyDescent="0.2">
      <c r="B1" s="73" t="s">
        <v>0</v>
      </c>
      <c r="C1" s="73"/>
      <c r="D1" s="73"/>
      <c r="E1" s="73"/>
      <c r="F1" s="73"/>
      <c r="G1" s="73"/>
      <c r="H1" s="73"/>
      <c r="I1" s="73"/>
      <c r="J1" s="73"/>
      <c r="K1" s="73"/>
    </row>
    <row r="2" spans="2:19" ht="21.75" customHeight="1" x14ac:dyDescent="0.2">
      <c r="B2" s="73" t="s">
        <v>25</v>
      </c>
      <c r="C2" s="73"/>
      <c r="D2" s="73"/>
      <c r="E2" s="73"/>
      <c r="F2" s="73"/>
      <c r="G2" s="73"/>
      <c r="H2" s="73"/>
      <c r="I2" s="73"/>
      <c r="J2" s="73"/>
      <c r="K2" s="73"/>
    </row>
    <row r="3" spans="2:19" ht="21.75" customHeight="1" x14ac:dyDescent="0.2">
      <c r="B3" s="73" t="s">
        <v>61</v>
      </c>
      <c r="C3" s="73"/>
      <c r="D3" s="73"/>
      <c r="E3" s="73"/>
      <c r="F3" s="73"/>
      <c r="G3" s="73"/>
      <c r="H3" s="73"/>
      <c r="I3" s="73"/>
      <c r="J3" s="73"/>
      <c r="K3" s="73"/>
    </row>
    <row r="4" spans="2:19" ht="26.25" customHeight="1" x14ac:dyDescent="0.2">
      <c r="B4" s="77" t="s">
        <v>42</v>
      </c>
      <c r="C4" s="77"/>
      <c r="D4" s="77"/>
      <c r="E4" s="77"/>
      <c r="F4" s="77"/>
      <c r="G4" s="77"/>
      <c r="H4" s="77"/>
      <c r="I4" s="77"/>
      <c r="J4" s="77"/>
      <c r="K4" s="77"/>
    </row>
    <row r="5" spans="2:19" ht="27" customHeight="1" x14ac:dyDescent="0.2">
      <c r="B5" s="96" t="s">
        <v>27</v>
      </c>
      <c r="C5" s="96" t="s">
        <v>34</v>
      </c>
      <c r="D5" s="96"/>
      <c r="E5" s="96"/>
      <c r="F5" s="96"/>
      <c r="G5" s="58"/>
      <c r="H5" s="96" t="s">
        <v>35</v>
      </c>
      <c r="I5" s="96"/>
      <c r="J5" s="96"/>
      <c r="K5" s="96"/>
    </row>
    <row r="6" spans="2:19" ht="48" customHeight="1" x14ac:dyDescent="0.2">
      <c r="B6" s="96"/>
      <c r="C6" s="4" t="s">
        <v>5</v>
      </c>
      <c r="D6" s="4" t="s">
        <v>7</v>
      </c>
      <c r="E6" s="4" t="s">
        <v>41</v>
      </c>
      <c r="F6" s="4" t="s">
        <v>43</v>
      </c>
      <c r="G6" s="69"/>
      <c r="H6" s="4" t="s">
        <v>5</v>
      </c>
      <c r="I6" s="4" t="s">
        <v>7</v>
      </c>
      <c r="J6" s="4" t="s">
        <v>41</v>
      </c>
      <c r="K6" s="4" t="s">
        <v>43</v>
      </c>
    </row>
    <row r="7" spans="2:19" ht="21.75" customHeight="1" x14ac:dyDescent="0.2">
      <c r="B7" s="59" t="s">
        <v>56</v>
      </c>
      <c r="C7" s="11">
        <v>945000</v>
      </c>
      <c r="D7" s="11">
        <v>24338946702</v>
      </c>
      <c r="E7" s="11">
        <v>23658797600</v>
      </c>
      <c r="F7" s="11">
        <v>680149102</v>
      </c>
      <c r="G7" s="15"/>
      <c r="H7" s="11">
        <v>945000</v>
      </c>
      <c r="I7" s="11">
        <v>24338946702</v>
      </c>
      <c r="J7" s="11">
        <v>19563733212</v>
      </c>
      <c r="K7" s="11">
        <v>4775213490</v>
      </c>
      <c r="S7" s="5"/>
    </row>
    <row r="8" spans="2:19" ht="21.75" customHeight="1" x14ac:dyDescent="0.2">
      <c r="B8" s="3" t="s">
        <v>57</v>
      </c>
      <c r="C8" s="15">
        <v>225475</v>
      </c>
      <c r="D8" s="15">
        <v>24507307296</v>
      </c>
      <c r="E8" s="15">
        <v>23867645209</v>
      </c>
      <c r="F8" s="15">
        <v>639662087</v>
      </c>
      <c r="G8" s="15"/>
      <c r="H8" s="15">
        <v>225475</v>
      </c>
      <c r="I8" s="15">
        <v>24507307296</v>
      </c>
      <c r="J8" s="15">
        <v>19704432235</v>
      </c>
      <c r="K8" s="15">
        <v>4802875061</v>
      </c>
      <c r="O8" s="5"/>
      <c r="P8" s="5"/>
      <c r="S8" s="5"/>
    </row>
    <row r="9" spans="2:19" ht="21.75" customHeight="1" x14ac:dyDescent="0.2">
      <c r="B9" s="3" t="s">
        <v>58</v>
      </c>
      <c r="C9" s="15">
        <v>402400</v>
      </c>
      <c r="D9" s="15">
        <v>35769018109</v>
      </c>
      <c r="E9" s="15">
        <v>34857515949</v>
      </c>
      <c r="F9" s="15">
        <v>911502160</v>
      </c>
      <c r="G9" s="15"/>
      <c r="H9" s="15">
        <v>402400</v>
      </c>
      <c r="I9" s="15">
        <v>35769018109</v>
      </c>
      <c r="J9" s="15">
        <v>28741682394</v>
      </c>
      <c r="K9" s="15">
        <v>7027335715</v>
      </c>
      <c r="O9" s="5"/>
      <c r="P9" s="5"/>
      <c r="S9" s="5"/>
    </row>
    <row r="10" spans="2:19" ht="21.75" customHeight="1" x14ac:dyDescent="0.2">
      <c r="B10" s="3" t="s">
        <v>16</v>
      </c>
      <c r="C10" s="15">
        <v>1555000</v>
      </c>
      <c r="D10" s="15">
        <v>56843826106</v>
      </c>
      <c r="E10" s="15">
        <v>55339141164</v>
      </c>
      <c r="F10" s="15">
        <v>1504684942</v>
      </c>
      <c r="G10" s="15"/>
      <c r="H10" s="15">
        <v>1555000</v>
      </c>
      <c r="I10" s="15">
        <v>56843826106</v>
      </c>
      <c r="J10" s="15">
        <v>45622420526</v>
      </c>
      <c r="K10" s="15">
        <v>11221405580</v>
      </c>
      <c r="O10" s="5"/>
      <c r="P10" s="5"/>
      <c r="S10" s="5"/>
    </row>
    <row r="11" spans="2:19" ht="21.75" customHeight="1" x14ac:dyDescent="0.2">
      <c r="B11" s="3" t="s">
        <v>17</v>
      </c>
      <c r="C11" s="15">
        <v>1189660</v>
      </c>
      <c r="D11" s="15">
        <v>35717072910</v>
      </c>
      <c r="E11" s="15">
        <v>34820400040</v>
      </c>
      <c r="F11" s="15">
        <v>896672870</v>
      </c>
      <c r="G11" s="15"/>
      <c r="H11" s="15">
        <v>1189660</v>
      </c>
      <c r="I11" s="15">
        <v>35717072910</v>
      </c>
      <c r="J11" s="15">
        <v>28750614460</v>
      </c>
      <c r="K11" s="15">
        <v>6966458450</v>
      </c>
      <c r="O11" s="5"/>
      <c r="P11" s="5"/>
      <c r="S11" s="5"/>
    </row>
    <row r="12" spans="2:19" ht="21.75" customHeight="1" x14ac:dyDescent="0.2">
      <c r="B12" s="60" t="s">
        <v>18</v>
      </c>
      <c r="C12" s="16">
        <v>17281996</v>
      </c>
      <c r="D12" s="16">
        <v>372877052529</v>
      </c>
      <c r="E12" s="16">
        <v>362943569152</v>
      </c>
      <c r="F12" s="16">
        <v>9933483377</v>
      </c>
      <c r="G12" s="15"/>
      <c r="H12" s="16">
        <v>17281996</v>
      </c>
      <c r="I12" s="16">
        <v>372877052529</v>
      </c>
      <c r="J12" s="16">
        <v>302634368338</v>
      </c>
      <c r="K12" s="16">
        <v>70242684191</v>
      </c>
      <c r="S12" s="5"/>
    </row>
    <row r="13" spans="2:19" ht="31.5" customHeight="1" thickBot="1" x14ac:dyDescent="0.25">
      <c r="B13" s="61" t="s">
        <v>19</v>
      </c>
      <c r="C13" s="10">
        <v>21599531</v>
      </c>
      <c r="D13" s="10">
        <v>550053223652</v>
      </c>
      <c r="E13" s="10">
        <v>535487069114</v>
      </c>
      <c r="F13" s="10">
        <v>14566154538</v>
      </c>
      <c r="G13" s="15"/>
      <c r="H13" s="10">
        <v>21599531</v>
      </c>
      <c r="I13" s="10">
        <v>550053223652</v>
      </c>
      <c r="J13" s="10">
        <v>445017251165</v>
      </c>
      <c r="K13" s="10">
        <v>105035972487</v>
      </c>
      <c r="S13" s="5"/>
    </row>
    <row r="14" spans="2:19" ht="13.5" thickTop="1" x14ac:dyDescent="0.2">
      <c r="S14" s="5"/>
    </row>
    <row r="15" spans="2:19" x14ac:dyDescent="0.2">
      <c r="S15" s="5"/>
    </row>
    <row r="16" spans="2:19" x14ac:dyDescent="0.2">
      <c r="D16" s="5"/>
      <c r="E16" s="5"/>
      <c r="F16" s="5"/>
      <c r="G16" s="5"/>
      <c r="K16" s="5"/>
    </row>
    <row r="19" spans="4:11" x14ac:dyDescent="0.2">
      <c r="K19" s="5"/>
    </row>
    <row r="20" spans="4:11" x14ac:dyDescent="0.2">
      <c r="D20" s="17"/>
      <c r="E20" s="17"/>
    </row>
  </sheetData>
  <mergeCells count="7">
    <mergeCell ref="B1:K1"/>
    <mergeCell ref="B2:K2"/>
    <mergeCell ref="B3:K3"/>
    <mergeCell ref="B4:K4"/>
    <mergeCell ref="B5:B6"/>
    <mergeCell ref="C5:F5"/>
    <mergeCell ref="H5:K5"/>
  </mergeCells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سرمایه گذاری در املاک</vt:lpstr>
      <vt:lpstr>واحدهای صندوق</vt:lpstr>
      <vt:lpstr>سپرده</vt:lpstr>
      <vt:lpstr>درآمد</vt:lpstr>
      <vt:lpstr>درآمد سرمایه گذاری در صندوق</vt:lpstr>
      <vt:lpstr>سایر درآمدها</vt:lpstr>
      <vt:lpstr>درآمد ناشی از تغییر قیمت اوراق</vt:lpstr>
      <vt:lpstr>درآمد!Print_Area</vt:lpstr>
      <vt:lpstr>'درآمد سرمایه گذاری در صندوق'!Print_Area</vt:lpstr>
      <vt:lpstr>'درآمد ناشی از تغییر قیمت اوراق'!Print_Area</vt:lpstr>
      <vt:lpstr>'سایر درآمدها'!Print_Area</vt:lpstr>
      <vt:lpstr>سپرده!Print_Area</vt:lpstr>
      <vt:lpstr>'سرمایه گذاری در املاک'!Print_Area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masomeh eftekhari</dc:creator>
  <dc:description/>
  <cp:lastModifiedBy>Omid Zolfaghari</cp:lastModifiedBy>
  <cp:lastPrinted>2025-01-26T08:43:51Z</cp:lastPrinted>
  <dcterms:created xsi:type="dcterms:W3CDTF">2024-09-23T08:45:22Z</dcterms:created>
  <dcterms:modified xsi:type="dcterms:W3CDTF">2026-08-23T09:44:30Z</dcterms:modified>
</cp:coreProperties>
</file>