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13_ncr:1_{B07D4D43-8FCE-4E2F-B6EC-F67DF3FBA485}" xr6:coauthVersionLast="47" xr6:coauthVersionMax="47" xr10:uidLastSave="{00000000-0000-0000-0000-000000000000}"/>
  <bookViews>
    <workbookView xWindow="0" yWindow="0" windowWidth="14400" windowHeight="15600" firstSheet="6" activeTab="7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فروش" sheetId="23" r:id="rId7"/>
    <sheet name="درآمد ناشی از تغییر قیمت اوراق" sheetId="21" r:id="rId8"/>
  </sheets>
  <definedNames>
    <definedName name="_xlnm.Print_Area" localSheetId="3">درآمد!$A$1:$J$14</definedName>
    <definedName name="_xlnm.Print_Area" localSheetId="4">'درآمد سرمایه گذاری در صندوق'!$A$1:$AC$16</definedName>
    <definedName name="_xlnm.Print_Area" localSheetId="7">'درآمد ناشی از تغییر قیمت اوراق'!$A$1:$R$15</definedName>
    <definedName name="_xlnm.Print_Area" localSheetId="6">'درآمد ناشی از فروش'!$A$1:$S$10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0" l="1"/>
  <c r="D15" i="4"/>
  <c r="O14" i="21"/>
  <c r="N12" i="10" l="1"/>
  <c r="AA14" i="4"/>
  <c r="AA13" i="4"/>
  <c r="AA12" i="4"/>
  <c r="AA11" i="4"/>
  <c r="AA15" i="4" s="1"/>
  <c r="AA10" i="4"/>
  <c r="AA9" i="4"/>
  <c r="N9" i="7"/>
  <c r="N11" i="7" s="1"/>
  <c r="N10" i="7"/>
  <c r="AB14" i="10"/>
  <c r="AB13" i="10"/>
  <c r="AB11" i="10"/>
  <c r="AB10" i="10"/>
  <c r="AB9" i="10"/>
  <c r="N14" i="10"/>
  <c r="N13" i="10"/>
  <c r="N11" i="10"/>
  <c r="N10" i="10"/>
  <c r="N9" i="10"/>
  <c r="H12" i="8"/>
  <c r="H14" i="21"/>
  <c r="F14" i="21"/>
  <c r="O15" i="10"/>
  <c r="R15" i="10"/>
  <c r="G15" i="10"/>
  <c r="M11" i="7"/>
  <c r="G11" i="7"/>
  <c r="I11" i="7"/>
  <c r="K11" i="7"/>
  <c r="N15" i="10" l="1"/>
  <c r="H9" i="8"/>
  <c r="H13" i="8" s="1"/>
  <c r="AB15" i="10" l="1"/>
</calcChain>
</file>

<file path=xl/sharedStrings.xml><?xml version="1.0" encoding="utf-8"?>
<sst xmlns="http://schemas.openxmlformats.org/spreadsheetml/2006/main" count="187" uniqueCount="75">
  <si>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</si>
  <si>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</si>
  <si>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</si>
  <si>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</si>
  <si>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</si>
  <si>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</si>
  <si>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</si>
  <si>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</si>
  <si>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</si>
  <si>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</si>
  <si>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</si>
  <si>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</si>
  <si>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</si>
  <si>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</si>
  <si>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</si>
  <si>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</si>
  <si>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</si>
  <si>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</si>
  <si>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</si>
  <si>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</si>
  <si>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</si>
  <si>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</si>
  <si>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</si>
  <si>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</si>
  <si>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</si>
  <si>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</si>
  <si>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</si>
  <si>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</si>
  <si>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</si>
  <si>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</si>
  <si>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</si>
  <si>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</si>
  <si>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</si>
  <si>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</si>
  <si>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</si>
  <si>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</si>
  <si>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</si>
  <si>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</si>
  <si>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</si>
  <si>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</si>
  <si>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</si>
  <si>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</si>
  <si>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</si>
  <si>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</si>
  <si>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</si>
  <si>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</si>
  <si>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</si>
  <si>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</si>
  <si>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</si>
  <si>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</si>
  <si>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</si>
  <si>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</si>
  <si>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</si>
  <si>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</si>
  <si>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</si>
  <si>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</si>
  <si>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</si>
  <si>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</si>
  <si>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</si>
  <si>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</si>
  <si>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</si>
  <si>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</si>
  <si>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</si>
  <si>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</si>
  <si>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</si>
  <si>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</si>
  <si>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</si>
  <si>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</si>
  <si>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سود(زیان) حاصل از فروش اوراق بهادار</t>
  </si>
  <si>
    <t>خالص بهای فروش</t>
  </si>
  <si>
    <t>سود و زیان ناشی از فروش</t>
  </si>
  <si>
    <t>صندوق ارمغان فیروزه آسیا-ثابت</t>
  </si>
  <si>
    <t>1404/07/30</t>
  </si>
  <si>
    <t>برای ماه منتهی به 1404/08/30</t>
  </si>
  <si>
    <t>1404/08/30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</si>
</sst>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top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D18" sqref="D18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7" ht="2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27" ht="21" x14ac:dyDescent="0.2">
      <c r="A4" s="47" t="s">
        <v>73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7" ht="24" customHeight="1" x14ac:dyDescent="0.2">
      <c r="A5" s="46" t="s">
        <v>63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7" spans="1:27" ht="18.75" x14ac:dyDescent="0.2">
      <c r="A7" s="44" t="s">
        <v>52</v>
      </c>
      <c r="B7" s="44" t="s">
        <v>72</v>
      </c>
      <c r="C7" s="44" t="s">
        <v>54</v>
      </c>
      <c r="D7" s="44" t="s">
        <v>54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74</v>
      </c>
      <c r="J7" s="44" t="s">
        <v>58</v>
      </c>
      <c r="K7" s="44" t="s">
        <v>58</v>
      </c>
      <c r="L7" s="44" t="s">
        <v>58</v>
      </c>
      <c r="M7" s="44" t="s">
        <v>58</v>
      </c>
    </row>
    <row r="8" spans="1:27" ht="18.75" x14ac:dyDescent="0.2">
      <c r="A8" s="44" t="s">
        <v>5</v>
      </c>
      <c r="B8" s="44" t="s">
        <v>6</v>
      </c>
      <c r="C8" s="45" t="s">
        <v>55</v>
      </c>
      <c r="D8" s="45" t="s">
        <v>56</v>
      </c>
      <c r="E8" s="44" t="s">
        <v>3</v>
      </c>
      <c r="F8" s="44" t="s">
        <v>3</v>
      </c>
      <c r="G8" s="44" t="s">
        <v>4</v>
      </c>
      <c r="H8" s="44" t="s">
        <v>4</v>
      </c>
      <c r="I8" s="44" t="s">
        <v>6</v>
      </c>
      <c r="J8" s="45" t="s">
        <v>59</v>
      </c>
      <c r="K8" s="45" t="s">
        <v>55</v>
      </c>
      <c r="L8" s="45" t="s">
        <v>56</v>
      </c>
      <c r="M8" s="45" t="s">
        <v>61</v>
      </c>
    </row>
    <row r="9" spans="1:27" ht="37.5" x14ac:dyDescent="0.2">
      <c r="A9" s="44" t="s">
        <v>5</v>
      </c>
      <c r="B9" s="44" t="s">
        <v>6</v>
      </c>
      <c r="C9" s="44" t="s">
        <v>7</v>
      </c>
      <c r="D9" s="45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4" t="s">
        <v>6</v>
      </c>
      <c r="J9" s="44" t="s">
        <v>60</v>
      </c>
      <c r="K9" s="44" t="s">
        <v>7</v>
      </c>
      <c r="L9" s="45" t="s">
        <v>8</v>
      </c>
      <c r="M9" s="45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  <mergeCell ref="G8:H8"/>
    <mergeCell ref="I8:I9"/>
    <mergeCell ref="J8:J9"/>
    <mergeCell ref="K8:K9"/>
    <mergeCell ref="L8:L9"/>
    <mergeCell ref="A5:AA5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topLeftCell="L1" zoomScaleNormal="100" zoomScaleSheetLayoutView="100" workbookViewId="0">
      <selection activeCell="Y9" sqref="Y9:Y15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5.5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5.5" x14ac:dyDescent="0.2">
      <c r="A3" s="49" t="s">
        <v>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5" spans="1:27" ht="24" customHeight="1" x14ac:dyDescent="0.2">
      <c r="A5" s="51" t="s">
        <v>11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ht="21" customHeight="1" x14ac:dyDescent="0.2">
      <c r="D6" s="52" t="s">
        <v>72</v>
      </c>
      <c r="E6" s="52"/>
      <c r="F6" s="52"/>
      <c r="G6" s="52"/>
      <c r="H6" s="52"/>
      <c r="I6" s="52"/>
      <c r="K6" s="50" t="s">
        <v>2</v>
      </c>
      <c r="L6" s="50"/>
      <c r="M6" s="50"/>
      <c r="N6" s="50"/>
      <c r="O6" s="50"/>
      <c r="P6" s="50"/>
      <c r="Q6" s="50"/>
      <c r="S6" s="50" t="s">
        <v>74</v>
      </c>
      <c r="T6" s="50"/>
      <c r="U6" s="50"/>
      <c r="V6" s="50"/>
      <c r="W6" s="50"/>
      <c r="X6" s="50"/>
      <c r="Y6" s="50"/>
      <c r="Z6" s="50"/>
      <c r="AA6" s="50"/>
    </row>
    <row r="7" spans="1:27" ht="21" x14ac:dyDescent="0.2">
      <c r="D7" s="57"/>
      <c r="E7" s="57"/>
      <c r="F7" s="17"/>
      <c r="G7" s="17"/>
      <c r="H7" s="17"/>
      <c r="I7" s="17"/>
      <c r="K7" s="53" t="s">
        <v>12</v>
      </c>
      <c r="L7" s="53"/>
      <c r="M7" s="53"/>
      <c r="N7" s="17"/>
      <c r="O7" s="53" t="s">
        <v>13</v>
      </c>
      <c r="P7" s="53"/>
      <c r="Q7" s="53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50" t="s">
        <v>14</v>
      </c>
      <c r="B8" s="50"/>
      <c r="D8" s="54" t="s">
        <v>15</v>
      </c>
      <c r="E8" s="54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5" t="s">
        <v>71</v>
      </c>
      <c r="B9" s="55"/>
      <c r="D9" s="56">
        <v>402400</v>
      </c>
      <c r="E9" s="56"/>
      <c r="G9" s="24">
        <v>26504618282</v>
      </c>
      <c r="I9" s="24">
        <v>27355655452.700001</v>
      </c>
      <c r="K9" s="18">
        <v>0</v>
      </c>
      <c r="M9" s="18">
        <v>0</v>
      </c>
      <c r="O9" s="18">
        <v>0</v>
      </c>
      <c r="Q9" s="18">
        <v>0</v>
      </c>
      <c r="S9" s="18">
        <v>402400</v>
      </c>
      <c r="U9" s="18">
        <v>69620</v>
      </c>
      <c r="W9" s="18">
        <v>26504618282</v>
      </c>
      <c r="Y9" s="18">
        <v>28004757436.299999</v>
      </c>
      <c r="AA9" s="19">
        <f>Y9/Y15</f>
        <v>6.452452102588041E-2</v>
      </c>
    </row>
    <row r="10" spans="1:27" ht="18.75" customHeight="1" x14ac:dyDescent="0.2">
      <c r="A10" s="58" t="s">
        <v>66</v>
      </c>
      <c r="B10" s="58"/>
      <c r="D10" s="63">
        <v>945000</v>
      </c>
      <c r="E10" s="63"/>
      <c r="G10" s="39">
        <v>15001852319</v>
      </c>
      <c r="I10" s="39">
        <v>18600726709.6875</v>
      </c>
      <c r="K10" s="20">
        <v>0</v>
      </c>
      <c r="M10" s="20">
        <v>0</v>
      </c>
      <c r="O10" s="20">
        <v>0</v>
      </c>
      <c r="Q10" s="20">
        <v>0</v>
      </c>
      <c r="S10" s="20">
        <v>945000</v>
      </c>
      <c r="U10" s="20">
        <v>20160</v>
      </c>
      <c r="W10" s="20">
        <v>15001852319</v>
      </c>
      <c r="Y10" s="20">
        <v>19044174870</v>
      </c>
      <c r="AA10" s="19">
        <f>Y10/Y15</f>
        <v>4.3878839679827274E-2</v>
      </c>
    </row>
    <row r="11" spans="1:27" ht="18.75" customHeight="1" x14ac:dyDescent="0.2">
      <c r="A11" s="58" t="s">
        <v>67</v>
      </c>
      <c r="B11" s="58"/>
      <c r="D11" s="63">
        <v>225475</v>
      </c>
      <c r="E11" s="63"/>
      <c r="G11" s="39">
        <v>14998251993</v>
      </c>
      <c r="I11" s="39">
        <v>18751268502.8078</v>
      </c>
      <c r="K11" s="20">
        <v>0</v>
      </c>
      <c r="M11" s="20">
        <v>0</v>
      </c>
      <c r="O11" s="20">
        <v>0</v>
      </c>
      <c r="Q11" s="20">
        <v>0</v>
      </c>
      <c r="S11" s="20">
        <v>225475</v>
      </c>
      <c r="U11" s="20">
        <v>85179</v>
      </c>
      <c r="W11" s="20">
        <v>14998251993</v>
      </c>
      <c r="Y11" s="20">
        <v>19198652910.209499</v>
      </c>
      <c r="AA11" s="19">
        <f>Y11/Y15</f>
        <v>4.4234765689049355E-2</v>
      </c>
    </row>
    <row r="12" spans="1:27" ht="20.25" customHeight="1" x14ac:dyDescent="0.2">
      <c r="A12" s="60" t="s">
        <v>17</v>
      </c>
      <c r="B12" s="60"/>
      <c r="D12" s="63">
        <v>1555000</v>
      </c>
      <c r="E12" s="63"/>
      <c r="G12" s="39">
        <v>20049263532</v>
      </c>
      <c r="I12" s="39">
        <v>43407459575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1555000</v>
      </c>
      <c r="U12" s="20">
        <v>28588</v>
      </c>
      <c r="W12" s="20">
        <v>20049263532</v>
      </c>
      <c r="Y12" s="20">
        <v>44437947462.125</v>
      </c>
      <c r="AA12" s="19">
        <f>Y12/Y15</f>
        <v>0.10238750619029419</v>
      </c>
    </row>
    <row r="13" spans="1:27" ht="21" customHeight="1" x14ac:dyDescent="0.2">
      <c r="A13" s="60" t="s">
        <v>18</v>
      </c>
      <c r="B13" s="60"/>
      <c r="D13" s="63">
        <v>1189660</v>
      </c>
      <c r="E13" s="63"/>
      <c r="G13" s="39">
        <v>26494003610</v>
      </c>
      <c r="I13" s="39">
        <v>27347534095.740002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1189660</v>
      </c>
      <c r="U13" s="20">
        <v>23549</v>
      </c>
      <c r="W13" s="20">
        <v>26494003610</v>
      </c>
      <c r="Y13" s="20">
        <v>28004972696.893398</v>
      </c>
      <c r="AA13" s="19">
        <f>Y13/Y15</f>
        <v>6.4525016998277826E-2</v>
      </c>
    </row>
    <row r="14" spans="1:27" ht="21" customHeight="1" x14ac:dyDescent="0.2">
      <c r="A14" s="61" t="s">
        <v>19</v>
      </c>
      <c r="B14" s="61"/>
      <c r="D14" s="64">
        <v>17281996</v>
      </c>
      <c r="E14" s="64"/>
      <c r="G14" s="39">
        <v>196256573792</v>
      </c>
      <c r="I14" s="39">
        <v>288762564017.534</v>
      </c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S14" s="20">
        <v>17281996</v>
      </c>
      <c r="U14" s="20">
        <v>17095</v>
      </c>
      <c r="W14" s="20">
        <v>196256573792</v>
      </c>
      <c r="Y14" s="20">
        <v>295326779697.65302</v>
      </c>
      <c r="AA14" s="19">
        <f>Y14/Y15</f>
        <v>0.68044935041667065</v>
      </c>
    </row>
    <row r="15" spans="1:27" ht="24.75" customHeight="1" thickBot="1" x14ac:dyDescent="0.25">
      <c r="A15" s="59" t="s">
        <v>20</v>
      </c>
      <c r="B15" s="59"/>
      <c r="D15" s="62">
        <f>SUM(D9:E14)</f>
        <v>21599531</v>
      </c>
      <c r="E15" s="62"/>
      <c r="G15" s="21">
        <v>299304563528</v>
      </c>
      <c r="I15" s="21">
        <v>424225208353.46899</v>
      </c>
      <c r="K15" s="21">
        <v>0</v>
      </c>
      <c r="M15" s="21">
        <v>0</v>
      </c>
      <c r="O15" s="21">
        <v>0</v>
      </c>
      <c r="Q15" s="21">
        <v>0</v>
      </c>
      <c r="S15" s="21">
        <v>21599531</v>
      </c>
      <c r="U15" s="21"/>
      <c r="W15" s="21">
        <v>299304563528</v>
      </c>
      <c r="Y15" s="21">
        <v>434017285073.18103</v>
      </c>
      <c r="AA15" s="35">
        <f>SUM(AA9:AA14)</f>
        <v>0.99999999999999978</v>
      </c>
    </row>
    <row r="16" spans="1:27" ht="13.5" thickTop="1" x14ac:dyDescent="0.2"/>
  </sheetData>
  <mergeCells count="26">
    <mergeCell ref="D15:E15"/>
    <mergeCell ref="D11:E11"/>
    <mergeCell ref="D10:E10"/>
    <mergeCell ref="D12:E12"/>
    <mergeCell ref="D13:E13"/>
    <mergeCell ref="D14:E14"/>
    <mergeCell ref="A10:B10"/>
    <mergeCell ref="A11:B11"/>
    <mergeCell ref="A15:B15"/>
    <mergeCell ref="A12:B12"/>
    <mergeCell ref="A13:B13"/>
    <mergeCell ref="A14:B14"/>
    <mergeCell ref="K7:M7"/>
    <mergeCell ref="O7:Q7"/>
    <mergeCell ref="A8:B8"/>
    <mergeCell ref="D8:E8"/>
    <mergeCell ref="A9:B9"/>
    <mergeCell ref="D9:E9"/>
    <mergeCell ref="D7:E7"/>
    <mergeCell ref="A1:AA1"/>
    <mergeCell ref="A2:AA2"/>
    <mergeCell ref="A3:AA3"/>
    <mergeCell ref="K6:Q6"/>
    <mergeCell ref="S6:AA6"/>
    <mergeCell ref="A5:AA5"/>
    <mergeCell ref="D6:I6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D1" zoomScaleNormal="100" zoomScaleSheetLayoutView="100" workbookViewId="0">
      <selection activeCell="L9" sqref="L9:L11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2:14" ht="21.75" customHeight="1" x14ac:dyDescent="0.2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2:14" ht="21.75" customHeight="1" x14ac:dyDescent="0.2">
      <c r="B3" s="67" t="s">
        <v>73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72</v>
      </c>
      <c r="H6" s="68" t="s">
        <v>2</v>
      </c>
      <c r="I6" s="68"/>
      <c r="J6" s="68"/>
      <c r="L6" s="47" t="s">
        <v>74</v>
      </c>
      <c r="M6" s="47"/>
      <c r="N6" s="47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5" t="s">
        <v>22</v>
      </c>
      <c r="C8" s="65"/>
      <c r="D8" s="65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259439500</v>
      </c>
      <c r="G9" s="22"/>
      <c r="H9" s="24">
        <v>0</v>
      </c>
      <c r="I9" s="22"/>
      <c r="J9" s="24">
        <v>0</v>
      </c>
      <c r="K9" s="22"/>
      <c r="L9" s="24">
        <v>259439500</v>
      </c>
      <c r="M9" s="22"/>
      <c r="N9" s="25">
        <f>L9/L11</f>
        <v>8.6336538838702546E-3</v>
      </c>
    </row>
    <row r="10" spans="2:14" ht="21.75" customHeight="1" x14ac:dyDescent="0.2">
      <c r="B10" s="4" t="s">
        <v>65</v>
      </c>
      <c r="C10" s="4"/>
      <c r="D10" s="4"/>
      <c r="F10" s="24">
        <v>23117240387</v>
      </c>
      <c r="G10" s="22"/>
      <c r="H10" s="24">
        <v>9000000000</v>
      </c>
      <c r="I10" s="22"/>
      <c r="J10" s="24">
        <v>2326888282</v>
      </c>
      <c r="K10" s="22"/>
      <c r="L10" s="24">
        <v>29790352105</v>
      </c>
      <c r="M10" s="22"/>
      <c r="N10" s="25">
        <f>L10/L11</f>
        <v>0.99136634611612973</v>
      </c>
    </row>
    <row r="11" spans="2:14" ht="21.75" customHeight="1" thickBot="1" x14ac:dyDescent="0.25">
      <c r="B11" s="66" t="s">
        <v>20</v>
      </c>
      <c r="C11" s="66"/>
      <c r="D11" s="66"/>
      <c r="F11" s="23">
        <v>23376679887</v>
      </c>
      <c r="G11" s="23" t="e">
        <f>SUM(#REF!)</f>
        <v>#REF!</v>
      </c>
      <c r="H11" s="23">
        <v>9000000000</v>
      </c>
      <c r="I11" s="23" t="e">
        <f>SUM(#REF!)</f>
        <v>#REF!</v>
      </c>
      <c r="J11" s="23">
        <v>2326888282</v>
      </c>
      <c r="K11" s="23" t="e">
        <f>SUM(#REF!)</f>
        <v>#REF!</v>
      </c>
      <c r="L11" s="23">
        <v>30049791605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0.28515625" customWidth="1"/>
  </cols>
  <sheetData>
    <row r="1" spans="2:9" ht="29.1" customHeight="1" x14ac:dyDescent="0.2">
      <c r="B1" s="67" t="s">
        <v>0</v>
      </c>
      <c r="C1" s="67"/>
      <c r="D1" s="67"/>
      <c r="E1" s="67"/>
      <c r="F1" s="67"/>
      <c r="G1" s="67"/>
      <c r="H1" s="67"/>
      <c r="I1" s="67"/>
    </row>
    <row r="2" spans="2:9" ht="21.75" customHeight="1" x14ac:dyDescent="0.2">
      <c r="B2" s="67" t="s">
        <v>26</v>
      </c>
      <c r="C2" s="67"/>
      <c r="D2" s="67"/>
      <c r="E2" s="67"/>
      <c r="F2" s="67"/>
      <c r="G2" s="67"/>
      <c r="H2" s="67"/>
      <c r="I2" s="67"/>
    </row>
    <row r="3" spans="2:9" ht="21.75" customHeight="1" x14ac:dyDescent="0.2">
      <c r="B3" s="67" t="s">
        <v>73</v>
      </c>
      <c r="C3" s="67"/>
      <c r="D3" s="67"/>
      <c r="E3" s="67"/>
      <c r="F3" s="67"/>
      <c r="G3" s="67"/>
      <c r="H3" s="67"/>
      <c r="I3" s="67"/>
    </row>
    <row r="4" spans="2:9" ht="14.45" customHeight="1" x14ac:dyDescent="0.2"/>
    <row r="5" spans="2:9" ht="29.1" customHeight="1" x14ac:dyDescent="0.2">
      <c r="B5" s="69" t="s">
        <v>27</v>
      </c>
      <c r="C5" s="69"/>
      <c r="D5" s="69"/>
      <c r="E5" s="69"/>
      <c r="F5" s="69"/>
      <c r="G5" s="69"/>
      <c r="H5" s="69"/>
      <c r="I5" s="69"/>
    </row>
    <row r="6" spans="2:9" ht="14.45" customHeight="1" x14ac:dyDescent="0.2"/>
    <row r="7" spans="2:9" ht="14.45" customHeight="1" x14ac:dyDescent="0.2">
      <c r="B7" s="68" t="s">
        <v>28</v>
      </c>
      <c r="C7" s="68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70" t="s">
        <v>31</v>
      </c>
      <c r="C8" s="70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60" t="s">
        <v>33</v>
      </c>
      <c r="C9" s="60"/>
      <c r="E9" s="5" t="s">
        <v>34</v>
      </c>
      <c r="F9" s="39">
        <v>9792076720</v>
      </c>
      <c r="G9" s="22"/>
      <c r="H9" s="30">
        <f>F9/F13</f>
        <v>0.13167220144963263</v>
      </c>
    </row>
    <row r="10" spans="2:9" ht="21.75" customHeight="1" x14ac:dyDescent="0.2">
      <c r="B10" s="60" t="s">
        <v>35</v>
      </c>
      <c r="C10" s="60"/>
      <c r="E10" s="5" t="s">
        <v>36</v>
      </c>
      <c r="F10" s="39">
        <v>0</v>
      </c>
      <c r="G10" s="22"/>
      <c r="H10" s="30">
        <v>0</v>
      </c>
    </row>
    <row r="11" spans="2:9" ht="21.75" customHeight="1" x14ac:dyDescent="0.2">
      <c r="B11" s="60" t="s">
        <v>37</v>
      </c>
      <c r="C11" s="60"/>
      <c r="E11" s="5" t="s">
        <v>38</v>
      </c>
      <c r="F11" s="39">
        <v>0</v>
      </c>
      <c r="G11" s="22"/>
      <c r="H11" s="30">
        <v>0</v>
      </c>
    </row>
    <row r="12" spans="2:9" ht="21.75" customHeight="1" x14ac:dyDescent="0.2">
      <c r="B12" s="71" t="s">
        <v>39</v>
      </c>
      <c r="C12" s="71"/>
      <c r="E12" s="6" t="s">
        <v>40</v>
      </c>
      <c r="F12" s="40">
        <v>64575000098</v>
      </c>
      <c r="G12" s="22"/>
      <c r="H12" s="30">
        <f>F12/F13</f>
        <v>0.86832779855036735</v>
      </c>
    </row>
    <row r="13" spans="2:9" ht="21.75" customHeight="1" thickBot="1" x14ac:dyDescent="0.25">
      <c r="B13" s="66" t="s">
        <v>20</v>
      </c>
      <c r="C13" s="66"/>
      <c r="E13" s="8"/>
      <c r="F13" s="23">
        <v>74367076818</v>
      </c>
      <c r="G13" s="22"/>
      <c r="H13" s="26">
        <f>SUM(H8:H12)</f>
        <v>1</v>
      </c>
    </row>
    <row r="14" spans="2:9" ht="13.5" thickTop="1" x14ac:dyDescent="0.2"/>
  </sheetData>
  <mergeCells count="11">
    <mergeCell ref="B13:C13"/>
    <mergeCell ref="B8:C8"/>
    <mergeCell ref="B9:C9"/>
    <mergeCell ref="B10:C10"/>
    <mergeCell ref="B11:C11"/>
    <mergeCell ref="B12:C12"/>
    <mergeCell ref="B1:I1"/>
    <mergeCell ref="B2:I2"/>
    <mergeCell ref="B3:I3"/>
    <mergeCell ref="B7:C7"/>
    <mergeCell ref="B5:I5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16"/>
  <sheetViews>
    <sheetView rightToLeft="1" view="pageBreakPreview" topLeftCell="H1" zoomScaleNormal="100" zoomScaleSheetLayoutView="100" workbookViewId="0">
      <selection activeCell="T15" sqref="T15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2.140625" bestFit="1" customWidth="1"/>
    <col min="8" max="8" width="1.140625" customWidth="1"/>
    <col min="9" max="9" width="11.7109375" bestFit="1" customWidth="1"/>
    <col min="10" max="10" width="1.28515625" customWidth="1"/>
    <col min="11" max="11" width="15.7109375" bestFit="1" customWidth="1"/>
    <col min="12" max="12" width="1.28515625" hidden="1" customWidth="1"/>
    <col min="13" max="13" width="1.28515625" customWidth="1"/>
    <col min="14" max="14" width="17.28515625" bestFit="1" customWidth="1"/>
    <col min="15" max="15" width="3.140625" hidden="1" customWidth="1"/>
    <col min="16" max="16" width="1.5703125" customWidth="1"/>
    <col min="17" max="17" width="16.28515625" bestFit="1" customWidth="1"/>
    <col min="18" max="18" width="3.140625" hidden="1" customWidth="1"/>
    <col min="19" max="19" width="1.140625" customWidth="1"/>
    <col min="20" max="20" width="15.5703125" customWidth="1"/>
    <col min="21" max="21" width="1.28515625" hidden="1" customWidth="1"/>
    <col min="22" max="22" width="1.28515625" customWidth="1"/>
    <col min="23" max="23" width="15" bestFit="1" customWidth="1"/>
    <col min="24" max="24" width="15" hidden="1" customWidth="1"/>
    <col min="25" max="25" width="1.140625" customWidth="1"/>
    <col min="26" max="26" width="15.85546875" bestFit="1" customWidth="1"/>
    <col min="27" max="27" width="1.28515625" customWidth="1"/>
    <col min="28" max="28" width="17.28515625" bestFit="1" customWidth="1"/>
    <col min="29" max="29" width="3.140625" customWidth="1"/>
  </cols>
  <sheetData>
    <row r="1" spans="1:2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1.75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21.75" customHeight="1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4.45" customHeight="1" x14ac:dyDescent="0.2"/>
    <row r="5" spans="1:28" ht="21" customHeight="1" x14ac:dyDescent="0.2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4.45" customHeight="1" x14ac:dyDescent="0.2">
      <c r="D6" s="68" t="s">
        <v>41</v>
      </c>
      <c r="E6" s="68"/>
      <c r="F6" s="68"/>
      <c r="G6" s="68"/>
      <c r="H6" s="65"/>
      <c r="I6" s="68"/>
      <c r="J6" s="65"/>
      <c r="K6" s="68"/>
      <c r="L6" s="68"/>
      <c r="M6" s="65"/>
      <c r="N6" s="68"/>
      <c r="Q6" s="68" t="s">
        <v>42</v>
      </c>
      <c r="R6" s="68"/>
      <c r="S6" s="68"/>
      <c r="T6" s="68"/>
      <c r="U6" s="68"/>
      <c r="V6" s="65"/>
      <c r="W6" s="68"/>
      <c r="X6" s="68"/>
      <c r="Y6" s="65"/>
      <c r="Z6" s="68"/>
      <c r="AA6" s="68"/>
      <c r="AB6" s="68"/>
    </row>
    <row r="7" spans="1:28" ht="14.45" customHeight="1" x14ac:dyDescent="0.2">
      <c r="D7" s="2"/>
      <c r="E7" s="2"/>
      <c r="F7" s="2"/>
      <c r="G7" s="2"/>
      <c r="H7" s="2"/>
      <c r="I7" s="2"/>
      <c r="J7" s="2"/>
      <c r="K7" s="72" t="s">
        <v>20</v>
      </c>
      <c r="L7" s="72"/>
      <c r="M7" s="73"/>
      <c r="N7" s="72"/>
      <c r="Q7" s="2"/>
      <c r="R7" s="2"/>
      <c r="S7" s="2"/>
      <c r="T7" s="2"/>
      <c r="U7" s="2"/>
      <c r="V7" s="2"/>
      <c r="W7" s="2"/>
      <c r="X7" s="2"/>
      <c r="Y7" s="2"/>
      <c r="Z7" s="72" t="s">
        <v>20</v>
      </c>
      <c r="AA7" s="72"/>
      <c r="AB7" s="72"/>
    </row>
    <row r="8" spans="1:28" ht="18.75" customHeight="1" x14ac:dyDescent="0.2">
      <c r="A8" s="68" t="s">
        <v>14</v>
      </c>
      <c r="B8" s="68"/>
      <c r="D8" s="1" t="s">
        <v>46</v>
      </c>
      <c r="F8" s="1" t="s">
        <v>43</v>
      </c>
      <c r="I8" s="1" t="s">
        <v>44</v>
      </c>
      <c r="K8" s="3" t="s">
        <v>23</v>
      </c>
      <c r="L8" s="2"/>
      <c r="M8" s="2"/>
      <c r="N8" s="3" t="s">
        <v>30</v>
      </c>
      <c r="Q8" s="1" t="s">
        <v>46</v>
      </c>
      <c r="T8" s="34" t="s">
        <v>43</v>
      </c>
      <c r="U8" s="34"/>
      <c r="W8" s="1" t="s">
        <v>44</v>
      </c>
      <c r="Z8" s="3" t="s">
        <v>23</v>
      </c>
      <c r="AA8" s="2"/>
      <c r="AB8" s="33" t="s">
        <v>30</v>
      </c>
    </row>
    <row r="9" spans="1:28" ht="21.75" customHeight="1" x14ac:dyDescent="0.2">
      <c r="A9" s="60" t="s">
        <v>19</v>
      </c>
      <c r="B9" s="60"/>
      <c r="D9" s="39">
        <v>0</v>
      </c>
      <c r="E9" s="22"/>
      <c r="F9" s="39">
        <v>6564215680</v>
      </c>
      <c r="G9" s="22"/>
      <c r="H9" s="22"/>
      <c r="I9" s="39">
        <v>0</v>
      </c>
      <c r="J9" s="22"/>
      <c r="K9" s="39">
        <v>6564215680</v>
      </c>
      <c r="L9" s="22"/>
      <c r="M9" s="22"/>
      <c r="N9" s="30">
        <f>K9/K15</f>
        <v>0.67035991115069615</v>
      </c>
      <c r="O9" s="22"/>
      <c r="P9" s="22"/>
      <c r="Q9" s="39">
        <v>0</v>
      </c>
      <c r="R9" s="22"/>
      <c r="S9" s="22"/>
      <c r="T9" s="24">
        <v>66296873878</v>
      </c>
      <c r="U9" s="22"/>
      <c r="V9" s="22"/>
      <c r="W9" s="39">
        <v>613566354</v>
      </c>
      <c r="X9" s="22"/>
      <c r="Y9" s="22"/>
      <c r="Z9" s="39">
        <v>66910440232</v>
      </c>
      <c r="AA9" s="22"/>
      <c r="AB9" s="30">
        <f>Z9/Z15</f>
        <v>0.7531567176298869</v>
      </c>
    </row>
    <row r="10" spans="1:28" ht="21.75" customHeight="1" x14ac:dyDescent="0.2">
      <c r="A10" s="5" t="s">
        <v>66</v>
      </c>
      <c r="B10" s="5"/>
      <c r="C10" s="5"/>
      <c r="D10" s="39">
        <v>0</v>
      </c>
      <c r="E10" s="22"/>
      <c r="F10" s="39">
        <v>443448160</v>
      </c>
      <c r="G10" s="22"/>
      <c r="H10" s="22"/>
      <c r="I10" s="39">
        <v>0</v>
      </c>
      <c r="J10" s="22"/>
      <c r="K10" s="39">
        <v>443448160</v>
      </c>
      <c r="L10" s="22"/>
      <c r="M10" s="22"/>
      <c r="N10" s="30">
        <f>K10/K15</f>
        <v>4.5286426228082086E-2</v>
      </c>
      <c r="O10" s="22"/>
      <c r="P10" s="22"/>
      <c r="Q10" s="39">
        <v>0</v>
      </c>
      <c r="R10" s="22"/>
      <c r="S10" s="22"/>
      <c r="T10" s="39">
        <v>4042322550</v>
      </c>
      <c r="U10" s="22"/>
      <c r="V10" s="22"/>
      <c r="W10" s="39">
        <v>0</v>
      </c>
      <c r="X10" s="22"/>
      <c r="Y10" s="22"/>
      <c r="Z10" s="39">
        <v>4042322550</v>
      </c>
      <c r="AA10" s="22"/>
      <c r="AB10" s="30">
        <f>Z10/Z15</f>
        <v>4.5501156064778621E-2</v>
      </c>
    </row>
    <row r="11" spans="1:28" ht="21.75" customHeight="1" x14ac:dyDescent="0.2">
      <c r="A11" s="60" t="s">
        <v>67</v>
      </c>
      <c r="B11" s="60"/>
      <c r="D11" s="39">
        <v>0</v>
      </c>
      <c r="E11" s="22"/>
      <c r="F11" s="39">
        <v>447384408</v>
      </c>
      <c r="G11" s="22"/>
      <c r="H11" s="22"/>
      <c r="I11" s="39">
        <v>0</v>
      </c>
      <c r="J11" s="22"/>
      <c r="K11" s="39">
        <v>447384408</v>
      </c>
      <c r="L11" s="22"/>
      <c r="M11" s="22"/>
      <c r="N11" s="30">
        <f>K11/K15</f>
        <v>4.5688409189669828E-2</v>
      </c>
      <c r="O11" s="22"/>
      <c r="P11" s="22"/>
      <c r="Q11" s="39">
        <v>0</v>
      </c>
      <c r="R11" s="22"/>
      <c r="S11" s="22"/>
      <c r="T11" s="39">
        <v>4200400917</v>
      </c>
      <c r="U11" s="22"/>
      <c r="V11" s="22"/>
      <c r="W11" s="39">
        <v>0</v>
      </c>
      <c r="X11" s="22"/>
      <c r="Y11" s="22"/>
      <c r="Z11" s="39">
        <v>4200400917</v>
      </c>
      <c r="AA11" s="22"/>
      <c r="AB11" s="30">
        <f>Z11/Z15</f>
        <v>4.7280516409818965E-2</v>
      </c>
    </row>
    <row r="12" spans="1:28" ht="21.75" customHeight="1" x14ac:dyDescent="0.2">
      <c r="A12" s="60" t="s">
        <v>71</v>
      </c>
      <c r="B12" s="60"/>
      <c r="D12" s="39"/>
      <c r="E12" s="22"/>
      <c r="F12" s="39">
        <v>649101984</v>
      </c>
      <c r="G12" s="22"/>
      <c r="H12" s="22"/>
      <c r="I12" s="39"/>
      <c r="J12" s="22"/>
      <c r="K12" s="39">
        <v>649101984</v>
      </c>
      <c r="L12" s="22"/>
      <c r="M12" s="22"/>
      <c r="N12" s="30">
        <f>K12/K15</f>
        <v>6.628849043576529E-2</v>
      </c>
      <c r="O12" s="22"/>
      <c r="P12" s="22"/>
      <c r="Q12" s="39"/>
      <c r="R12" s="22"/>
      <c r="S12" s="22"/>
      <c r="T12" s="39">
        <v>1500139154</v>
      </c>
      <c r="U12" s="22"/>
      <c r="V12" s="22"/>
      <c r="W12" s="39"/>
      <c r="X12" s="22"/>
      <c r="Y12" s="22"/>
      <c r="Z12" s="39">
        <v>1500139154</v>
      </c>
      <c r="AA12" s="22"/>
      <c r="AB12" s="30">
        <f>Z12/Z15</f>
        <v>1.688585334810528E-2</v>
      </c>
    </row>
    <row r="13" spans="1:28" ht="21.75" customHeight="1" x14ac:dyDescent="0.2">
      <c r="A13" s="5" t="s">
        <v>17</v>
      </c>
      <c r="B13" s="5"/>
      <c r="D13" s="39">
        <v>0</v>
      </c>
      <c r="E13" s="22"/>
      <c r="F13" s="39">
        <v>1030487887</v>
      </c>
      <c r="G13" s="22"/>
      <c r="H13" s="22"/>
      <c r="I13" s="39">
        <v>0</v>
      </c>
      <c r="J13" s="22"/>
      <c r="K13" s="39">
        <v>1030487887</v>
      </c>
      <c r="L13" s="22"/>
      <c r="M13" s="22"/>
      <c r="N13" s="30">
        <f>K13/K15</f>
        <v>0.10523690903026339</v>
      </c>
      <c r="O13" s="22"/>
      <c r="P13" s="22"/>
      <c r="Q13" s="39">
        <v>0</v>
      </c>
      <c r="R13" s="22"/>
      <c r="S13" s="22"/>
      <c r="T13" s="39">
        <v>10677453742</v>
      </c>
      <c r="U13" s="22"/>
      <c r="V13" s="22"/>
      <c r="W13" s="39">
        <v>0</v>
      </c>
      <c r="X13" s="22"/>
      <c r="Y13" s="22"/>
      <c r="Z13" s="39">
        <v>10677453742</v>
      </c>
      <c r="AA13" s="22"/>
      <c r="AB13" s="30">
        <f>Z13/Z15</f>
        <v>0.12018746230164055</v>
      </c>
    </row>
    <row r="14" spans="1:28" ht="21.75" customHeight="1" x14ac:dyDescent="0.2">
      <c r="A14" s="5" t="s">
        <v>18</v>
      </c>
      <c r="B14" s="5"/>
      <c r="D14" s="40">
        <v>0</v>
      </c>
      <c r="E14" s="22"/>
      <c r="F14" s="40">
        <v>657438601</v>
      </c>
      <c r="G14" s="22"/>
      <c r="H14" s="22"/>
      <c r="I14" s="40">
        <v>0</v>
      </c>
      <c r="J14" s="22"/>
      <c r="K14" s="40">
        <v>657438601</v>
      </c>
      <c r="L14" s="22"/>
      <c r="M14" s="22"/>
      <c r="N14" s="30">
        <f>K14/K15</f>
        <v>6.7139853965523258E-2</v>
      </c>
      <c r="O14" s="22"/>
      <c r="P14" s="22"/>
      <c r="Q14" s="40">
        <v>0</v>
      </c>
      <c r="R14" s="22"/>
      <c r="S14" s="22"/>
      <c r="T14" s="40">
        <v>1509240003</v>
      </c>
      <c r="U14" s="22"/>
      <c r="V14" s="22"/>
      <c r="W14" s="40">
        <v>0</v>
      </c>
      <c r="X14" s="22"/>
      <c r="Y14" s="22"/>
      <c r="Z14" s="40">
        <v>1509240003</v>
      </c>
      <c r="AA14" s="22"/>
      <c r="AB14" s="30">
        <f>Z14/Z15</f>
        <v>1.6988294245769666E-2</v>
      </c>
    </row>
    <row r="15" spans="1:28" ht="21.75" customHeight="1" thickBot="1" x14ac:dyDescent="0.25">
      <c r="A15" s="66" t="s">
        <v>20</v>
      </c>
      <c r="B15" s="66"/>
      <c r="D15" s="23">
        <v>0</v>
      </c>
      <c r="E15" s="22"/>
      <c r="F15" s="23">
        <v>9792076720</v>
      </c>
      <c r="G15" s="39">
        <f>SUM(G9:G14)</f>
        <v>0</v>
      </c>
      <c r="H15" s="39"/>
      <c r="I15" s="23">
        <v>0</v>
      </c>
      <c r="J15" s="39"/>
      <c r="K15" s="23">
        <v>9792076720</v>
      </c>
      <c r="L15" s="22"/>
      <c r="M15" s="22"/>
      <c r="N15" s="26">
        <f>SUM(N9:N14)</f>
        <v>1</v>
      </c>
      <c r="O15" s="30">
        <f>SUM(O9:O14)</f>
        <v>0</v>
      </c>
      <c r="P15" s="30"/>
      <c r="Q15" s="23">
        <v>0</v>
      </c>
      <c r="R15" s="30">
        <f>SUM(R9:R14)</f>
        <v>0</v>
      </c>
      <c r="S15" s="22"/>
      <c r="T15" s="23">
        <v>88226430244</v>
      </c>
      <c r="U15" s="22">
        <v>88226430244</v>
      </c>
      <c r="V15" s="22"/>
      <c r="W15" s="23">
        <v>613566354</v>
      </c>
      <c r="X15" s="39">
        <v>20439359513</v>
      </c>
      <c r="Y15" s="39"/>
      <c r="Z15" s="23">
        <v>88839996598</v>
      </c>
      <c r="AA15" s="22"/>
      <c r="AB15" s="38">
        <f>SUM(AB9:AB14)</f>
        <v>1.0000000000000002</v>
      </c>
    </row>
    <row r="16" spans="1:28" ht="19.5" thickTop="1" x14ac:dyDescent="0.45">
      <c r="F16" s="42"/>
    </row>
  </sheetData>
  <mergeCells count="13">
    <mergeCell ref="A15:B15"/>
    <mergeCell ref="K7:N7"/>
    <mergeCell ref="Z7:AB7"/>
    <mergeCell ref="A8:B8"/>
    <mergeCell ref="A9:B9"/>
    <mergeCell ref="A11:B11"/>
    <mergeCell ref="A12:B12"/>
    <mergeCell ref="A1:AB1"/>
    <mergeCell ref="A2:AB2"/>
    <mergeCell ref="A3:AB3"/>
    <mergeCell ref="D6:N6"/>
    <mergeCell ref="Q6:AB6"/>
    <mergeCell ref="A5:AB5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="120" zoomScaleNormal="100" zoomScaleSheetLayoutView="120" workbookViewId="0">
      <selection activeCell="E18" sqref="E18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67" t="s">
        <v>0</v>
      </c>
      <c r="C1" s="67"/>
      <c r="D1" s="67"/>
      <c r="E1" s="67"/>
      <c r="F1" s="67"/>
      <c r="G1" s="67"/>
    </row>
    <row r="2" spans="2:7" ht="21.75" customHeight="1" x14ac:dyDescent="0.2">
      <c r="B2" s="67" t="s">
        <v>26</v>
      </c>
      <c r="C2" s="67"/>
      <c r="D2" s="67"/>
      <c r="E2" s="67"/>
      <c r="F2" s="67"/>
      <c r="G2" s="67"/>
    </row>
    <row r="3" spans="2:7" ht="21.75" customHeight="1" x14ac:dyDescent="0.2">
      <c r="B3" s="67" t="s">
        <v>73</v>
      </c>
      <c r="C3" s="67"/>
      <c r="D3" s="67"/>
      <c r="E3" s="67"/>
      <c r="F3" s="67"/>
      <c r="G3" s="67"/>
    </row>
    <row r="4" spans="2:7" ht="14.45" customHeight="1" x14ac:dyDescent="0.2"/>
    <row r="5" spans="2:7" ht="29.1" customHeight="1" x14ac:dyDescent="0.2">
      <c r="B5" s="69" t="s">
        <v>39</v>
      </c>
      <c r="C5" s="69"/>
      <c r="D5" s="69"/>
      <c r="E5" s="69"/>
      <c r="F5" s="69"/>
      <c r="G5" s="69"/>
    </row>
    <row r="6" spans="2:7" ht="14.45" customHeight="1" x14ac:dyDescent="0.2">
      <c r="E6" s="1" t="s">
        <v>41</v>
      </c>
      <c r="G6" s="1" t="s">
        <v>74</v>
      </c>
    </row>
    <row r="7" spans="2:7" ht="14.45" customHeight="1" x14ac:dyDescent="0.2">
      <c r="B7" s="68" t="s">
        <v>39</v>
      </c>
      <c r="C7" s="68"/>
      <c r="E7" s="3" t="s">
        <v>23</v>
      </c>
      <c r="G7" s="3" t="s">
        <v>23</v>
      </c>
    </row>
    <row r="8" spans="2:7" ht="21.75" customHeight="1" x14ac:dyDescent="0.2">
      <c r="B8" s="70" t="s">
        <v>39</v>
      </c>
      <c r="C8" s="70"/>
      <c r="E8" s="24">
        <v>0</v>
      </c>
      <c r="F8" s="22"/>
      <c r="G8" s="24">
        <v>64575000098</v>
      </c>
    </row>
    <row r="9" spans="2:7" ht="21.75" hidden="1" customHeight="1" x14ac:dyDescent="0.2">
      <c r="B9" s="60" t="s">
        <v>47</v>
      </c>
      <c r="C9" s="60"/>
      <c r="E9" s="39">
        <v>0</v>
      </c>
      <c r="F9" s="22"/>
      <c r="G9" s="39">
        <v>0</v>
      </c>
    </row>
    <row r="10" spans="2:7" ht="21.75" customHeight="1" x14ac:dyDescent="0.2">
      <c r="B10" s="71" t="s">
        <v>48</v>
      </c>
      <c r="C10" s="71"/>
      <c r="E10" s="40">
        <v>0</v>
      </c>
      <c r="F10" s="22"/>
      <c r="G10" s="40">
        <v>0</v>
      </c>
    </row>
    <row r="11" spans="2:7" ht="21.75" customHeight="1" x14ac:dyDescent="0.2">
      <c r="B11" s="66" t="s">
        <v>20</v>
      </c>
      <c r="C11" s="66"/>
      <c r="E11" s="23">
        <v>0</v>
      </c>
      <c r="F11" s="22"/>
      <c r="G11" s="23">
        <v>64575000098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C91E-7348-4FC0-8CF0-4EF16F9AD5BD}">
  <dimension ref="A1:R10"/>
  <sheetViews>
    <sheetView rightToLeft="1" view="pageBreakPreview" zoomScaleNormal="100" zoomScaleSheetLayoutView="100" workbookViewId="0">
      <selection activeCell="G32" sqref="G32"/>
    </sheetView>
  </sheetViews>
  <sheetFormatPr defaultRowHeight="12.75" x14ac:dyDescent="0.2"/>
  <cols>
    <col min="1" max="1" width="18.7109375" customWidth="1"/>
    <col min="2" max="2" width="2.140625" customWidth="1"/>
    <col min="4" max="4" width="1.28515625" customWidth="1"/>
    <col min="5" max="5" width="11.7109375" customWidth="1"/>
    <col min="6" max="6" width="1.85546875" customWidth="1"/>
    <col min="8" max="8" width="1.28515625" customWidth="1"/>
    <col min="9" max="9" width="13.140625" customWidth="1"/>
    <col min="10" max="10" width="1.5703125" customWidth="1"/>
    <col min="12" max="12" width="1.28515625" customWidth="1"/>
    <col min="13" max="13" width="13.85546875" bestFit="1" customWidth="1"/>
    <col min="14" max="14" width="1.42578125" customWidth="1"/>
    <col min="15" max="15" width="13.5703125" bestFit="1" customWidth="1"/>
    <col min="16" max="16" width="1" customWidth="1"/>
    <col min="19" max="19" width="3.85546875" customWidth="1"/>
  </cols>
  <sheetData>
    <row r="1" spans="1:18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5.5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5.5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5" spans="1:18" ht="24" x14ac:dyDescent="0.2">
      <c r="A5" s="69" t="s">
        <v>68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1" x14ac:dyDescent="0.2">
      <c r="A6" s="65" t="s">
        <v>28</v>
      </c>
      <c r="C6" s="65" t="s">
        <v>41</v>
      </c>
      <c r="D6" s="65"/>
      <c r="E6" s="65"/>
      <c r="F6" s="65"/>
      <c r="G6" s="65"/>
      <c r="H6" s="65"/>
      <c r="I6" s="65"/>
      <c r="K6" s="65" t="s">
        <v>42</v>
      </c>
      <c r="L6" s="65"/>
      <c r="M6" s="65"/>
      <c r="N6" s="65"/>
      <c r="O6" s="65"/>
      <c r="P6" s="65"/>
      <c r="Q6" s="65"/>
      <c r="R6" s="65"/>
    </row>
    <row r="7" spans="1:18" ht="42" x14ac:dyDescent="0.2">
      <c r="A7" s="65"/>
      <c r="C7" s="36" t="s">
        <v>6</v>
      </c>
      <c r="D7" s="2"/>
      <c r="E7" s="36" t="s">
        <v>69</v>
      </c>
      <c r="F7" s="2"/>
      <c r="G7" s="36" t="s">
        <v>49</v>
      </c>
      <c r="H7" s="2"/>
      <c r="I7" s="36" t="s">
        <v>70</v>
      </c>
      <c r="K7" s="36" t="s">
        <v>6</v>
      </c>
      <c r="L7" s="2"/>
      <c r="M7" s="36" t="s">
        <v>69</v>
      </c>
      <c r="N7" s="2"/>
      <c r="O7" s="36" t="s">
        <v>49</v>
      </c>
      <c r="P7" s="2"/>
      <c r="Q7" s="75" t="s">
        <v>70</v>
      </c>
      <c r="R7" s="75"/>
    </row>
    <row r="8" spans="1:18" ht="18.75" x14ac:dyDescent="0.2">
      <c r="A8" s="37" t="s">
        <v>19</v>
      </c>
      <c r="C8" s="41">
        <v>0</v>
      </c>
      <c r="D8" s="22"/>
      <c r="E8" s="41">
        <v>0</v>
      </c>
      <c r="F8" s="22"/>
      <c r="G8" s="41">
        <v>0</v>
      </c>
      <c r="H8" s="22"/>
      <c r="I8" s="41">
        <v>0</v>
      </c>
      <c r="J8" s="22"/>
      <c r="K8" s="41">
        <v>331004</v>
      </c>
      <c r="L8" s="22"/>
      <c r="M8" s="41">
        <v>5000201725</v>
      </c>
      <c r="N8" s="22"/>
      <c r="O8" s="41">
        <v>4386635371</v>
      </c>
      <c r="P8" s="22"/>
      <c r="Q8" s="76">
        <v>613566354</v>
      </c>
      <c r="R8" s="76"/>
    </row>
    <row r="9" spans="1:18" ht="21.75" thickBot="1" x14ac:dyDescent="0.25">
      <c r="A9" s="7" t="s">
        <v>20</v>
      </c>
      <c r="C9" s="23">
        <v>0</v>
      </c>
      <c r="D9" s="22"/>
      <c r="E9" s="23">
        <v>0</v>
      </c>
      <c r="F9" s="22"/>
      <c r="G9" s="23">
        <v>0</v>
      </c>
      <c r="H9" s="22"/>
      <c r="I9" s="23">
        <v>0</v>
      </c>
      <c r="J9" s="22"/>
      <c r="K9" s="23">
        <v>331004</v>
      </c>
      <c r="L9" s="22"/>
      <c r="M9" s="23">
        <v>5000201725</v>
      </c>
      <c r="N9" s="22"/>
      <c r="O9" s="23">
        <v>4386635371</v>
      </c>
      <c r="P9" s="22"/>
      <c r="Q9" s="74">
        <v>613566354</v>
      </c>
      <c r="R9" s="74"/>
    </row>
    <row r="10" spans="1:18" ht="13.5" thickTop="1" x14ac:dyDescent="0.2"/>
  </sheetData>
  <mergeCells count="10">
    <mergeCell ref="A1:R1"/>
    <mergeCell ref="Q9:R9"/>
    <mergeCell ref="A2:R2"/>
    <mergeCell ref="A3:R3"/>
    <mergeCell ref="A5:R5"/>
    <mergeCell ref="A6:A7"/>
    <mergeCell ref="C6:I6"/>
    <mergeCell ref="K6:R6"/>
    <mergeCell ref="Q7:R7"/>
    <mergeCell ref="Q8:R8"/>
  </mergeCells>
  <pageMargins left="0.7" right="0.7" top="0.75" bottom="0.75" header="0.3" footer="0.3"/>
  <pageSetup paperSize="9" scale="6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tabSelected="1" view="pageBreakPreview" topLeftCell="B1" zoomScaleNormal="100" zoomScaleSheetLayoutView="100" workbookViewId="0">
      <selection activeCell="O27" sqref="O27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7109375" customWidth="1"/>
    <col min="18" max="18" width="3.42578125" hidden="1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6" ht="21.75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6" ht="21.75" customHeight="1" x14ac:dyDescent="0.2">
      <c r="A3" s="67" t="s">
        <v>73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ht="14.45" customHeight="1" x14ac:dyDescent="0.2"/>
    <row r="5" spans="1:26" ht="26.25" customHeight="1" x14ac:dyDescent="0.2">
      <c r="A5" s="69" t="s">
        <v>50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26" ht="14.45" customHeight="1" x14ac:dyDescent="0.2">
      <c r="A6" s="68" t="s">
        <v>28</v>
      </c>
      <c r="C6" s="68" t="s">
        <v>41</v>
      </c>
      <c r="D6" s="68"/>
      <c r="E6" s="68"/>
      <c r="F6" s="68"/>
      <c r="G6" s="68"/>
      <c r="H6" s="68"/>
      <c r="I6" s="68"/>
      <c r="K6" s="68" t="s">
        <v>42</v>
      </c>
      <c r="L6" s="68"/>
      <c r="M6" s="68"/>
      <c r="N6" s="68"/>
      <c r="O6" s="68"/>
      <c r="P6" s="68"/>
      <c r="Q6" s="68"/>
    </row>
    <row r="7" spans="1:26" ht="48" customHeight="1" x14ac:dyDescent="0.2">
      <c r="A7" s="68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19044174870</v>
      </c>
      <c r="F8" s="22"/>
      <c r="G8" s="24">
        <v>18600726709</v>
      </c>
      <c r="H8" s="22"/>
      <c r="I8" s="24">
        <v>443448160</v>
      </c>
      <c r="J8" s="22"/>
      <c r="K8" s="24">
        <v>945000</v>
      </c>
      <c r="L8" s="22"/>
      <c r="M8" s="24">
        <v>19044174870</v>
      </c>
      <c r="N8" s="22"/>
      <c r="O8" s="24">
        <v>15001852319</v>
      </c>
      <c r="P8" s="22"/>
      <c r="Q8" s="24">
        <v>4042322550</v>
      </c>
      <c r="Z8" s="10"/>
    </row>
    <row r="9" spans="1:26" ht="21.75" customHeight="1" x14ac:dyDescent="0.2">
      <c r="A9" s="5" t="s">
        <v>67</v>
      </c>
      <c r="C9" s="39">
        <v>225475</v>
      </c>
      <c r="D9" s="22"/>
      <c r="E9" s="39">
        <v>19198652910</v>
      </c>
      <c r="F9" s="22"/>
      <c r="G9" s="39">
        <v>18751268502</v>
      </c>
      <c r="H9" s="22"/>
      <c r="I9" s="39">
        <v>447384408</v>
      </c>
      <c r="J9" s="22"/>
      <c r="K9" s="39">
        <v>225475</v>
      </c>
      <c r="L9" s="22"/>
      <c r="M9" s="39">
        <v>19198652910</v>
      </c>
      <c r="N9" s="22"/>
      <c r="O9" s="39">
        <v>14998251993</v>
      </c>
      <c r="P9" s="22"/>
      <c r="Q9" s="39">
        <v>4200400917</v>
      </c>
      <c r="V9" s="10"/>
      <c r="W9" s="10"/>
      <c r="Z9" s="10"/>
    </row>
    <row r="10" spans="1:26" ht="21.75" customHeight="1" x14ac:dyDescent="0.2">
      <c r="A10" s="5" t="s">
        <v>71</v>
      </c>
      <c r="C10" s="39">
        <v>402400</v>
      </c>
      <c r="D10" s="22"/>
      <c r="E10" s="39">
        <v>28004757436</v>
      </c>
      <c r="F10" s="22"/>
      <c r="G10" s="39">
        <v>27355655452</v>
      </c>
      <c r="H10" s="22"/>
      <c r="I10" s="39">
        <v>649101984</v>
      </c>
      <c r="J10" s="22"/>
      <c r="K10" s="39">
        <v>402400</v>
      </c>
      <c r="L10" s="22"/>
      <c r="M10" s="39">
        <v>28004757436</v>
      </c>
      <c r="N10" s="22"/>
      <c r="O10" s="39">
        <v>26504618282</v>
      </c>
      <c r="P10" s="22"/>
      <c r="Q10" s="39">
        <v>1500139154</v>
      </c>
      <c r="V10" s="10"/>
      <c r="W10" s="10"/>
      <c r="Z10" s="10"/>
    </row>
    <row r="11" spans="1:26" ht="21.75" customHeight="1" x14ac:dyDescent="0.2">
      <c r="A11" s="5" t="s">
        <v>17</v>
      </c>
      <c r="C11" s="39">
        <v>1555000</v>
      </c>
      <c r="D11" s="22"/>
      <c r="E11" s="39">
        <v>44437947462</v>
      </c>
      <c r="F11" s="22"/>
      <c r="G11" s="39">
        <v>43407459575</v>
      </c>
      <c r="H11" s="22"/>
      <c r="I11" s="39">
        <v>1030487887</v>
      </c>
      <c r="J11" s="22"/>
      <c r="K11" s="39">
        <v>1555000</v>
      </c>
      <c r="L11" s="22"/>
      <c r="M11" s="39">
        <v>44437947462</v>
      </c>
      <c r="N11" s="22"/>
      <c r="O11" s="39">
        <v>33760493720</v>
      </c>
      <c r="P11" s="22"/>
      <c r="Q11" s="39">
        <v>10677453742</v>
      </c>
      <c r="V11" s="10"/>
      <c r="W11" s="10"/>
      <c r="Z11" s="10"/>
    </row>
    <row r="12" spans="1:26" ht="21.75" customHeight="1" x14ac:dyDescent="0.2">
      <c r="A12" s="5" t="s">
        <v>18</v>
      </c>
      <c r="C12" s="39">
        <v>1189660</v>
      </c>
      <c r="D12" s="22"/>
      <c r="E12" s="39">
        <v>28004972696</v>
      </c>
      <c r="F12" s="22"/>
      <c r="G12" s="39">
        <v>27347534095</v>
      </c>
      <c r="H12" s="22"/>
      <c r="I12" s="39">
        <v>657438601</v>
      </c>
      <c r="J12" s="22"/>
      <c r="K12" s="39">
        <v>1189660</v>
      </c>
      <c r="L12" s="22"/>
      <c r="M12" s="39">
        <v>28004972696</v>
      </c>
      <c r="N12" s="22"/>
      <c r="O12" s="39">
        <v>26495732693</v>
      </c>
      <c r="P12" s="22"/>
      <c r="Q12" s="39">
        <v>1509240003</v>
      </c>
      <c r="V12" s="10"/>
      <c r="W12" s="10"/>
      <c r="Z12" s="10"/>
    </row>
    <row r="13" spans="1:26" ht="21.75" customHeight="1" x14ac:dyDescent="0.2">
      <c r="A13" s="6" t="s">
        <v>19</v>
      </c>
      <c r="C13" s="40">
        <v>17281996</v>
      </c>
      <c r="D13" s="22"/>
      <c r="E13" s="40">
        <v>295326779697</v>
      </c>
      <c r="F13" s="22"/>
      <c r="G13" s="40">
        <v>288762564017</v>
      </c>
      <c r="H13" s="22"/>
      <c r="I13" s="40">
        <v>6564215680</v>
      </c>
      <c r="J13" s="22"/>
      <c r="K13" s="40">
        <v>17281996</v>
      </c>
      <c r="L13" s="22"/>
      <c r="M13" s="40">
        <v>295326779697</v>
      </c>
      <c r="N13" s="22"/>
      <c r="O13" s="40">
        <v>229029905819</v>
      </c>
      <c r="P13" s="22"/>
      <c r="Q13" s="40">
        <v>66296873878</v>
      </c>
      <c r="Z13" s="10"/>
    </row>
    <row r="14" spans="1:26" ht="21.75" customHeight="1" thickBot="1" x14ac:dyDescent="0.25">
      <c r="A14" s="7" t="s">
        <v>20</v>
      </c>
      <c r="C14" s="23">
        <v>21599531</v>
      </c>
      <c r="D14" s="22"/>
      <c r="E14" s="23">
        <v>434017285071</v>
      </c>
      <c r="F14" s="39">
        <f t="shared" ref="F14" si="0">SUM(F8:F13)</f>
        <v>0</v>
      </c>
      <c r="G14" s="23">
        <v>424225208350</v>
      </c>
      <c r="H14" s="39">
        <f t="shared" ref="H14" si="1">SUM(H8:H13)</f>
        <v>0</v>
      </c>
      <c r="I14" s="23">
        <v>9792076720</v>
      </c>
      <c r="J14" s="22"/>
      <c r="K14" s="23">
        <v>21599531</v>
      </c>
      <c r="L14" s="39">
        <v>19168660</v>
      </c>
      <c r="M14" s="23">
        <v>434017285071</v>
      </c>
      <c r="N14" s="22"/>
      <c r="O14" s="23">
        <f>SUM(O8:O13)</f>
        <v>345790854826</v>
      </c>
      <c r="P14" s="22"/>
      <c r="Q14" s="23">
        <v>88226430244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  <c r="Q17" s="10"/>
    </row>
    <row r="20" spans="5:17" x14ac:dyDescent="0.2">
      <c r="Q20" s="10"/>
    </row>
    <row r="21" spans="5:17" x14ac:dyDescent="0.2">
      <c r="E21" s="43">
        <v>513581545</v>
      </c>
      <c r="F21" s="43"/>
      <c r="G21" s="43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فروش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2025-11-23T06:38:48Z</dcterms:modified>
</cp:coreProperties>
</file>