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537659DD-79FB-41F4-BD6F-14C86D3454A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درآمد!$A$1:$J$13</definedName>
    <definedName name="_xlnm.Print_Area" localSheetId="4">'درآمد سرمایه گذاری در صندوق'!$A$1:$X$15</definedName>
    <definedName name="_xlnm.Print_Area" localSheetId="7">'درآمد ناشی از تغییر قیمت اوراق'!$A$1:$S$11</definedName>
    <definedName name="_xlnm.Print_Area" localSheetId="6">'درآمد ناشی از فروش'!$A$1:$S$12</definedName>
    <definedName name="_xlnm.Print_Area" localSheetId="5">'سایر درآمدها'!$A$1:$G$11</definedName>
    <definedName name="_xlnm.Print_Area" localSheetId="2">سپرده!$A$1:$M$13</definedName>
    <definedName name="_xlnm.Print_Area" localSheetId="0">'سرمایه گذاری در املاک'!$A$1:$M$10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F13" i="8" s="1"/>
  <c r="H12" i="8" s="1"/>
  <c r="D11" i="14"/>
  <c r="W9" i="10"/>
  <c r="P15" i="10"/>
  <c r="H11" i="21"/>
  <c r="F11" i="21"/>
  <c r="W14" i="10"/>
  <c r="M15" i="10"/>
  <c r="O15" i="10"/>
  <c r="G15" i="10"/>
  <c r="H15" i="10"/>
  <c r="I15" i="10"/>
  <c r="L9" i="10"/>
  <c r="K13" i="7"/>
  <c r="E13" i="7"/>
  <c r="G13" i="7"/>
  <c r="I13" i="7"/>
  <c r="AA11" i="4"/>
  <c r="AA10" i="4"/>
  <c r="AA9" i="4"/>
  <c r="AA12" i="4" s="1"/>
  <c r="L9" i="7" l="1"/>
  <c r="L13" i="7" s="1"/>
  <c r="W12" i="10"/>
  <c r="W13" i="10"/>
  <c r="W10" i="10"/>
  <c r="W11" i="10"/>
  <c r="L10" i="10"/>
  <c r="L14" i="10"/>
  <c r="L15" i="10" s="1"/>
  <c r="H9" i="8"/>
  <c r="H13" i="8" s="1"/>
  <c r="W15" i="10" l="1"/>
</calcChain>
</file>

<file path=xl/sharedStrings.xml><?xml version="1.0" encoding="utf-8"?>
<sst xmlns="http://schemas.openxmlformats.org/spreadsheetml/2006/main" count="186" uniqueCount="77">
  <si>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</si>
  <si>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</si>
  <si>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</si>
  <si>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</si>
  <si>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</si>
  <si>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</si>
  <si>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</si>
  <si>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</si>
  <si>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</si>
  <si>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</si>
  <si>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</si>
  <si>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</si>
  <si>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</si>
  <si>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</si>
  <si>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</si>
  <si>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</si>
  <si>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</si>
  <si>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</si>
  <si>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</si>
  <si>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</si>
  <si>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</si>
  <si>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</si>
  <si>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</si>
  <si>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</si>
  <si>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</si>
  <si>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</si>
  <si>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</si>
  <si>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</si>
  <si>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</si>
  <si>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</si>
  <si>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</si>
  <si>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</si>
  <si>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</si>
  <si>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</si>
  <si>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</si>
  <si>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</si>
  <si>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</si>
  <si>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</si>
  <si>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</si>
  <si>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</si>
  <si>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</si>
  <si>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</si>
  <si>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</si>
  <si>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</si>
  <si>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</si>
  <si>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</si>
  <si>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</si>
  <si>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</si>
  <si>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صندوق س. کارا -د</t>
  </si>
  <si>
    <t>صندوق س.اعتماد آفرین پارسیان-د</t>
  </si>
  <si>
    <t>صندوق اندیشه ورزان صباتامین -د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</si>
  <si>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</si>
  <si>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</si>
  <si>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</si>
  <si>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</si>
  <si>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</si>
  <si>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</si>
  <si>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</si>
  <si>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</si>
  <si>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</si>
  <si>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</si>
  <si>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</si>
  <si>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</si>
  <si>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</si>
  <si>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</si>
  <si>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</si>
  <si>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</si>
  <si>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</si>
  <si>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</si>
  <si>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</si>
  <si>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>قرض الحسنه بانک ملت دکتر فاطمی 2308247911</t>
  </si>
  <si>
    <t xml:space="preserve"> سرمایه گذاری در املاک</t>
  </si>
  <si>
    <t>قرض الحسنه بانک شهر خیابان خرمشهر 4001004491080</t>
  </si>
  <si>
    <t>1403/08/30</t>
  </si>
  <si>
    <t>برای ماه منتهی به 1403/09/30</t>
  </si>
  <si>
    <t>1403/09/30</t>
  </si>
  <si>
    <t>حساب جاری بانک شهر خیابان خرمشهر 1001004583642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</si>
</sst>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2" xfId="0" applyNumberFormat="1" applyFont="1" applyBorder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9" fontId="3" fillId="0" borderId="10" xfId="0" applyNumberFormat="1" applyFont="1" applyBorder="1" applyAlignment="1">
      <alignment horizontal="right" vertical="top"/>
    </xf>
    <xf numFmtId="9" fontId="3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="130" zoomScaleNormal="100" zoomScaleSheetLayoutView="130" workbookViewId="0">
      <selection activeCell="C19" sqref="C19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7" ht="2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27" ht="21" x14ac:dyDescent="0.2">
      <c r="A4" s="48" t="s">
        <v>74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7" ht="24" customHeight="1" x14ac:dyDescent="0.2">
      <c r="A5" s="52" t="s">
        <v>71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7" spans="1:27" ht="18.75" x14ac:dyDescent="0.2">
      <c r="A7" s="50" t="s">
        <v>59</v>
      </c>
      <c r="B7" s="50" t="s">
        <v>73</v>
      </c>
      <c r="C7" s="50" t="s">
        <v>61</v>
      </c>
      <c r="D7" s="50" t="s">
        <v>61</v>
      </c>
      <c r="E7" s="50" t="s">
        <v>2</v>
      </c>
      <c r="F7" s="50" t="s">
        <v>2</v>
      </c>
      <c r="G7" s="50" t="s">
        <v>2</v>
      </c>
      <c r="H7" s="50" t="s">
        <v>2</v>
      </c>
      <c r="I7" s="50" t="s">
        <v>75</v>
      </c>
      <c r="J7" s="50" t="s">
        <v>65</v>
      </c>
      <c r="K7" s="50" t="s">
        <v>65</v>
      </c>
      <c r="L7" s="50" t="s">
        <v>65</v>
      </c>
      <c r="M7" s="50" t="s">
        <v>65</v>
      </c>
    </row>
    <row r="8" spans="1:27" ht="18.75" x14ac:dyDescent="0.2">
      <c r="A8" s="50" t="s">
        <v>5</v>
      </c>
      <c r="B8" s="50" t="s">
        <v>6</v>
      </c>
      <c r="C8" s="51" t="s">
        <v>62</v>
      </c>
      <c r="D8" s="51" t="s">
        <v>63</v>
      </c>
      <c r="E8" s="50" t="s">
        <v>3</v>
      </c>
      <c r="F8" s="50" t="s">
        <v>3</v>
      </c>
      <c r="G8" s="50" t="s">
        <v>4</v>
      </c>
      <c r="H8" s="50" t="s">
        <v>4</v>
      </c>
      <c r="I8" s="50" t="s">
        <v>6</v>
      </c>
      <c r="J8" s="51" t="s">
        <v>66</v>
      </c>
      <c r="K8" s="51" t="s">
        <v>62</v>
      </c>
      <c r="L8" s="51" t="s">
        <v>63</v>
      </c>
      <c r="M8" s="51" t="s">
        <v>68</v>
      </c>
    </row>
    <row r="9" spans="1:27" ht="37.5" x14ac:dyDescent="0.2">
      <c r="A9" s="50" t="s">
        <v>5</v>
      </c>
      <c r="B9" s="50" t="s">
        <v>6</v>
      </c>
      <c r="C9" s="50" t="s">
        <v>7</v>
      </c>
      <c r="D9" s="51" t="s">
        <v>8</v>
      </c>
      <c r="E9" s="46" t="s">
        <v>6</v>
      </c>
      <c r="F9" s="47" t="s">
        <v>64</v>
      </c>
      <c r="G9" s="46" t="s">
        <v>6</v>
      </c>
      <c r="H9" s="47" t="s">
        <v>9</v>
      </c>
      <c r="I9" s="50" t="s">
        <v>6</v>
      </c>
      <c r="J9" s="50" t="s">
        <v>67</v>
      </c>
      <c r="K9" s="50" t="s">
        <v>7</v>
      </c>
      <c r="L9" s="51" t="s">
        <v>8</v>
      </c>
      <c r="M9" s="51" t="s">
        <v>68</v>
      </c>
    </row>
    <row r="10" spans="1:27" ht="21" x14ac:dyDescent="0.2">
      <c r="A10" s="16" t="s">
        <v>60</v>
      </c>
      <c r="B10" s="15">
        <v>1</v>
      </c>
      <c r="C10" s="17">
        <v>1500</v>
      </c>
      <c r="D10" s="17">
        <v>1500</v>
      </c>
      <c r="E10" s="17">
        <v>0</v>
      </c>
      <c r="F10" s="17">
        <v>0</v>
      </c>
      <c r="G10" s="15">
        <v>0</v>
      </c>
      <c r="H10" s="15">
        <v>0</v>
      </c>
      <c r="I10" s="17">
        <v>1</v>
      </c>
      <c r="J10" s="17">
        <v>0</v>
      </c>
      <c r="K10" s="17">
        <v>1500</v>
      </c>
      <c r="L10" s="17">
        <v>1500</v>
      </c>
      <c r="M10" s="18" t="s">
        <v>69</v>
      </c>
    </row>
    <row r="20" spans="3:3" x14ac:dyDescent="0.2">
      <c r="C20" s="35"/>
    </row>
  </sheetData>
  <mergeCells count="18"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view="pageBreakPreview" zoomScaleNormal="100" zoomScaleSheetLayoutView="100" workbookViewId="0">
      <selection activeCell="C19" sqref="C19"/>
    </sheetView>
  </sheetViews>
  <sheetFormatPr defaultRowHeight="12.75" x14ac:dyDescent="0.2"/>
  <cols>
    <col min="1" max="1" width="6.5703125" style="26" customWidth="1"/>
    <col min="2" max="2" width="16.7109375" style="26" customWidth="1"/>
    <col min="3" max="3" width="1.28515625" style="26" customWidth="1"/>
    <col min="4" max="4" width="2.5703125" style="26" customWidth="1"/>
    <col min="5" max="5" width="9.85546875" style="26" customWidth="1"/>
    <col min="6" max="6" width="1.28515625" style="26" customWidth="1"/>
    <col min="7" max="7" width="17.7109375" style="26" bestFit="1" customWidth="1"/>
    <col min="8" max="8" width="1.28515625" style="26" customWidth="1"/>
    <col min="9" max="9" width="17.5703125" style="26" bestFit="1" customWidth="1"/>
    <col min="10" max="10" width="1.28515625" style="26" customWidth="1"/>
    <col min="11" max="11" width="6.140625" style="26" bestFit="1" customWidth="1"/>
    <col min="12" max="12" width="1.28515625" style="26" customWidth="1"/>
    <col min="13" max="13" width="14.140625" style="26" bestFit="1" customWidth="1"/>
    <col min="14" max="14" width="1.28515625" style="26" customWidth="1"/>
    <col min="15" max="15" width="6.140625" style="26" bestFit="1" customWidth="1"/>
    <col min="16" max="16" width="1.28515625" style="26" customWidth="1"/>
    <col min="17" max="17" width="10.5703125" style="26" bestFit="1" customWidth="1"/>
    <col min="18" max="18" width="1.28515625" style="26" customWidth="1"/>
    <col min="19" max="19" width="11.85546875" style="26" bestFit="1" customWidth="1"/>
    <col min="20" max="20" width="1.28515625" style="26" customWidth="1"/>
    <col min="21" max="21" width="14.28515625" style="26" customWidth="1"/>
    <col min="22" max="22" width="1.28515625" style="26" customWidth="1"/>
    <col min="23" max="23" width="17.7109375" style="26" bestFit="1" customWidth="1"/>
    <col min="24" max="24" width="1.28515625" style="26" customWidth="1"/>
    <col min="25" max="25" width="16.85546875" style="26" customWidth="1"/>
    <col min="26" max="26" width="1.28515625" style="26" customWidth="1"/>
    <col min="27" max="27" width="12" style="26" bestFit="1" customWidth="1"/>
    <col min="28" max="28" width="0.28515625" style="26" customWidth="1"/>
    <col min="29" max="16384" width="9.140625" style="26"/>
  </cols>
  <sheetData>
    <row r="1" spans="1:27" ht="25.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5.5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5.5" x14ac:dyDescent="0.2">
      <c r="A3" s="53" t="s">
        <v>74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5" spans="1:27" ht="24" customHeight="1" x14ac:dyDescent="0.2">
      <c r="A5" s="55" t="s">
        <v>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21" customHeight="1" x14ac:dyDescent="0.2">
      <c r="D6" s="56" t="s">
        <v>73</v>
      </c>
      <c r="E6" s="56"/>
      <c r="F6" s="56"/>
      <c r="G6" s="56"/>
      <c r="H6" s="56"/>
      <c r="I6" s="56"/>
      <c r="K6" s="54" t="s">
        <v>2</v>
      </c>
      <c r="L6" s="54"/>
      <c r="M6" s="54"/>
      <c r="N6" s="54"/>
      <c r="O6" s="54"/>
      <c r="P6" s="54"/>
      <c r="Q6" s="54"/>
      <c r="S6" s="54" t="s">
        <v>75</v>
      </c>
      <c r="T6" s="54"/>
      <c r="U6" s="54"/>
      <c r="V6" s="54"/>
      <c r="W6" s="54"/>
      <c r="X6" s="54"/>
      <c r="Y6" s="54"/>
      <c r="Z6" s="54"/>
      <c r="AA6" s="54"/>
    </row>
    <row r="7" spans="1:27" ht="21" x14ac:dyDescent="0.2">
      <c r="D7" s="60"/>
      <c r="E7" s="60"/>
      <c r="F7" s="27"/>
      <c r="G7" s="27"/>
      <c r="H7" s="27"/>
      <c r="I7" s="27"/>
      <c r="K7" s="57" t="s">
        <v>12</v>
      </c>
      <c r="L7" s="57"/>
      <c r="M7" s="57"/>
      <c r="N7" s="27"/>
      <c r="O7" s="57" t="s">
        <v>13</v>
      </c>
      <c r="P7" s="57"/>
      <c r="Q7" s="57"/>
      <c r="S7" s="27"/>
      <c r="T7" s="27"/>
      <c r="U7" s="27"/>
      <c r="V7" s="27"/>
      <c r="W7" s="27"/>
      <c r="X7" s="27"/>
      <c r="Y7" s="27"/>
      <c r="Z7" s="27"/>
      <c r="AA7" s="27"/>
    </row>
    <row r="8" spans="1:27" ht="42" x14ac:dyDescent="0.2">
      <c r="A8" s="54" t="s">
        <v>14</v>
      </c>
      <c r="B8" s="54"/>
      <c r="D8" s="54" t="s">
        <v>15</v>
      </c>
      <c r="E8" s="54"/>
      <c r="G8" s="25" t="s">
        <v>7</v>
      </c>
      <c r="I8" s="25" t="s">
        <v>8</v>
      </c>
      <c r="K8" s="12" t="s">
        <v>6</v>
      </c>
      <c r="L8" s="27"/>
      <c r="M8" s="12" t="s">
        <v>7</v>
      </c>
      <c r="O8" s="12" t="s">
        <v>6</v>
      </c>
      <c r="P8" s="27"/>
      <c r="Q8" s="12" t="s">
        <v>9</v>
      </c>
      <c r="S8" s="25" t="s">
        <v>6</v>
      </c>
      <c r="U8" s="25" t="s">
        <v>16</v>
      </c>
      <c r="W8" s="25" t="s">
        <v>7</v>
      </c>
      <c r="Y8" s="25" t="s">
        <v>8</v>
      </c>
      <c r="AA8" s="25" t="s">
        <v>10</v>
      </c>
    </row>
    <row r="9" spans="1:27" ht="18.75" x14ac:dyDescent="0.2">
      <c r="A9" s="58" t="s">
        <v>17</v>
      </c>
      <c r="B9" s="58"/>
      <c r="D9" s="59">
        <v>1555000</v>
      </c>
      <c r="E9" s="59"/>
      <c r="G9" s="28">
        <v>20049263532</v>
      </c>
      <c r="I9" s="28">
        <v>33031335463.125</v>
      </c>
      <c r="K9" s="28">
        <v>0</v>
      </c>
      <c r="M9" s="28">
        <v>0</v>
      </c>
      <c r="O9" s="28">
        <v>0</v>
      </c>
      <c r="Q9" s="28">
        <v>0</v>
      </c>
      <c r="S9" s="28">
        <v>1555000</v>
      </c>
      <c r="U9" s="28">
        <v>21715</v>
      </c>
      <c r="W9" s="28">
        <v>20049263532</v>
      </c>
      <c r="Y9" s="28">
        <v>33760493720.3125</v>
      </c>
      <c r="AA9" s="29">
        <f>Y9/Y12</f>
        <v>0.12635446230687511</v>
      </c>
    </row>
    <row r="10" spans="1:27" ht="18.75" x14ac:dyDescent="0.2">
      <c r="A10" s="61" t="s">
        <v>18</v>
      </c>
      <c r="B10" s="61"/>
      <c r="D10" s="62">
        <v>660</v>
      </c>
      <c r="E10" s="62"/>
      <c r="G10" s="30">
        <v>10008795</v>
      </c>
      <c r="I10" s="30">
        <v>11479207.244999999</v>
      </c>
      <c r="K10" s="30">
        <v>0</v>
      </c>
      <c r="M10" s="30">
        <v>0</v>
      </c>
      <c r="O10" s="30">
        <v>0</v>
      </c>
      <c r="Q10" s="30">
        <v>0</v>
      </c>
      <c r="S10" s="30">
        <v>660</v>
      </c>
      <c r="U10" s="30">
        <v>17788</v>
      </c>
      <c r="W10" s="30">
        <v>10008795</v>
      </c>
      <c r="Y10" s="30">
        <v>11737878.734999999</v>
      </c>
      <c r="AA10" s="29">
        <f>Y10/Y12</f>
        <v>4.3931032776688309E-5</v>
      </c>
    </row>
    <row r="11" spans="1:27" ht="18.75" x14ac:dyDescent="0.2">
      <c r="A11" s="63" t="s">
        <v>19</v>
      </c>
      <c r="B11" s="63"/>
      <c r="D11" s="64">
        <v>17613000</v>
      </c>
      <c r="E11" s="64"/>
      <c r="G11" s="31">
        <v>200015497874</v>
      </c>
      <c r="I11" s="31">
        <v>228732361639.31299</v>
      </c>
      <c r="K11" s="31">
        <v>0</v>
      </c>
      <c r="M11" s="31">
        <v>0</v>
      </c>
      <c r="O11" s="31">
        <v>0</v>
      </c>
      <c r="Q11" s="31">
        <v>0</v>
      </c>
      <c r="S11" s="31">
        <v>17613000</v>
      </c>
      <c r="U11" s="31">
        <v>13255</v>
      </c>
      <c r="W11" s="31">
        <v>200015497874</v>
      </c>
      <c r="Y11" s="31">
        <v>233416541190.93799</v>
      </c>
      <c r="AA11" s="45">
        <f>Y11/Y12</f>
        <v>0.87360160666034636</v>
      </c>
    </row>
    <row r="12" spans="1:27" ht="21.75" thickBot="1" x14ac:dyDescent="0.25">
      <c r="A12" s="65" t="s">
        <v>20</v>
      </c>
      <c r="B12" s="65"/>
      <c r="D12" s="66">
        <v>19168660</v>
      </c>
      <c r="E12" s="66"/>
      <c r="G12" s="32">
        <v>220074770201</v>
      </c>
      <c r="I12" s="32">
        <v>261775176309.68301</v>
      </c>
      <c r="K12" s="32">
        <v>0</v>
      </c>
      <c r="M12" s="32">
        <v>0</v>
      </c>
      <c r="O12" s="32">
        <v>0</v>
      </c>
      <c r="Q12" s="32">
        <v>0</v>
      </c>
      <c r="S12" s="32">
        <v>19168660</v>
      </c>
      <c r="U12" s="32"/>
      <c r="W12" s="32">
        <v>220074770201</v>
      </c>
      <c r="Y12" s="32">
        <v>267188772789.98599</v>
      </c>
      <c r="AA12" s="33">
        <f>SUM(AA9:AA11)</f>
        <v>0.99999999999999822</v>
      </c>
    </row>
  </sheetData>
  <mergeCells count="20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view="pageBreakPreview" zoomScale="120" zoomScaleNormal="100" zoomScaleSheetLayoutView="120" workbookViewId="0">
      <selection activeCell="C19" sqref="C19"/>
    </sheetView>
  </sheetViews>
  <sheetFormatPr defaultRowHeight="12.75" x14ac:dyDescent="0.2"/>
  <cols>
    <col min="1" max="1" width="5.140625" customWidth="1"/>
    <col min="2" max="2" width="37.570312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3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2">
      <c r="A3" s="70" t="s">
        <v>74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2"/>
    <row r="5" spans="1:12" ht="14.45" customHeight="1" x14ac:dyDescent="0.2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1" t="s">
        <v>73</v>
      </c>
      <c r="F6" s="71" t="s">
        <v>2</v>
      </c>
      <c r="G6" s="71"/>
      <c r="H6" s="71"/>
      <c r="J6" s="48" t="s">
        <v>75</v>
      </c>
      <c r="K6" s="48"/>
      <c r="L6" s="48"/>
    </row>
    <row r="7" spans="1:12" ht="14.45" customHeight="1" x14ac:dyDescent="0.2">
      <c r="D7" s="2"/>
      <c r="F7" s="2"/>
      <c r="G7" s="2"/>
      <c r="H7" s="2"/>
      <c r="J7" s="2"/>
      <c r="K7" s="41"/>
      <c r="L7" s="41"/>
    </row>
    <row r="8" spans="1:12" ht="14.45" customHeight="1" x14ac:dyDescent="0.2">
      <c r="A8" s="67" t="s">
        <v>22</v>
      </c>
      <c r="B8" s="67"/>
      <c r="D8" s="1" t="s">
        <v>23</v>
      </c>
      <c r="F8" s="1" t="s">
        <v>24</v>
      </c>
      <c r="H8" s="1" t="s">
        <v>25</v>
      </c>
      <c r="J8" s="1" t="s">
        <v>23</v>
      </c>
      <c r="L8" s="1" t="s">
        <v>10</v>
      </c>
    </row>
    <row r="9" spans="1:12" ht="21.75" customHeight="1" x14ac:dyDescent="0.2">
      <c r="A9" s="68" t="s">
        <v>26</v>
      </c>
      <c r="B9" s="68"/>
      <c r="D9" s="34">
        <v>31368909066</v>
      </c>
      <c r="E9" s="35"/>
      <c r="F9" s="34">
        <v>6652500000</v>
      </c>
      <c r="G9" s="35"/>
      <c r="H9" s="34">
        <v>5212581260</v>
      </c>
      <c r="I9" s="35"/>
      <c r="J9" s="34">
        <v>32808827806</v>
      </c>
      <c r="K9" s="35"/>
      <c r="L9" s="38">
        <f>J9/J13</f>
        <v>0.90454566687628213</v>
      </c>
    </row>
    <row r="10" spans="1:12" ht="21.75" customHeight="1" x14ac:dyDescent="0.2">
      <c r="A10" s="4" t="s">
        <v>70</v>
      </c>
      <c r="B10" s="4"/>
      <c r="D10" s="37">
        <v>1685836</v>
      </c>
      <c r="E10" s="35"/>
      <c r="F10" s="37">
        <v>0</v>
      </c>
      <c r="G10" s="35"/>
      <c r="H10" s="37">
        <v>0</v>
      </c>
      <c r="I10" s="35"/>
      <c r="J10" s="34">
        <v>1685836</v>
      </c>
      <c r="K10" s="35"/>
      <c r="L10" s="38">
        <v>0</v>
      </c>
    </row>
    <row r="11" spans="1:12" ht="21.75" customHeight="1" x14ac:dyDescent="0.2">
      <c r="A11" s="4" t="s">
        <v>72</v>
      </c>
      <c r="B11" s="4"/>
      <c r="D11" s="37">
        <v>1970000</v>
      </c>
      <c r="E11" s="35"/>
      <c r="F11" s="37">
        <v>3456643760</v>
      </c>
      <c r="G11" s="35"/>
      <c r="H11" s="37">
        <v>0</v>
      </c>
      <c r="I11" s="35"/>
      <c r="J11" s="37">
        <v>3458613760</v>
      </c>
      <c r="K11" s="35"/>
      <c r="L11" s="42"/>
    </row>
    <row r="12" spans="1:12" ht="21.75" customHeight="1" x14ac:dyDescent="0.2">
      <c r="A12" s="4" t="s">
        <v>76</v>
      </c>
      <c r="B12" s="4"/>
      <c r="D12" s="37">
        <v>0</v>
      </c>
      <c r="E12" s="35"/>
      <c r="F12" s="37">
        <v>1940000</v>
      </c>
      <c r="G12" s="35"/>
      <c r="H12" s="37">
        <v>10000</v>
      </c>
      <c r="I12" s="35"/>
      <c r="J12" s="37">
        <v>1930000</v>
      </c>
      <c r="K12" s="35"/>
      <c r="L12" s="42"/>
    </row>
    <row r="13" spans="1:12" ht="21.75" customHeight="1" thickBot="1" x14ac:dyDescent="0.25">
      <c r="A13" s="69" t="s">
        <v>20</v>
      </c>
      <c r="B13" s="69"/>
      <c r="D13" s="36">
        <v>31372564902</v>
      </c>
      <c r="E13" s="36">
        <f>SUM(E9:E10)</f>
        <v>0</v>
      </c>
      <c r="F13" s="36">
        <v>10111083760</v>
      </c>
      <c r="G13" s="36">
        <f>SUM(G9:G10)</f>
        <v>0</v>
      </c>
      <c r="H13" s="36">
        <v>5212591260</v>
      </c>
      <c r="I13" s="36">
        <f>SUM(I9:I10)</f>
        <v>0</v>
      </c>
      <c r="J13" s="36">
        <v>36271057402</v>
      </c>
      <c r="K13" s="36">
        <f>SUM(K9:K10)</f>
        <v>0</v>
      </c>
      <c r="L13" s="39">
        <f>SUM(L9:L10)</f>
        <v>0.90454566687628213</v>
      </c>
    </row>
    <row r="14" spans="1:12" ht="13.5" thickTop="1" x14ac:dyDescent="0.2"/>
  </sheetData>
  <mergeCells count="8">
    <mergeCell ref="A8:B8"/>
    <mergeCell ref="A9:B9"/>
    <mergeCell ref="A13:B13"/>
    <mergeCell ref="A1:L1"/>
    <mergeCell ref="A2:L2"/>
    <mergeCell ref="A3:L3"/>
    <mergeCell ref="F6:H6"/>
    <mergeCell ref="J6:L6"/>
  </mergeCells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rightToLeft="1" tabSelected="1" view="pageBreakPreview" zoomScale="120" zoomScaleNormal="100" zoomScaleSheetLayoutView="120" workbookViewId="0">
      <selection activeCell="F13" sqref="F13"/>
    </sheetView>
  </sheetViews>
  <sheetFormatPr defaultRowHeight="12.75" x14ac:dyDescent="0.2"/>
  <cols>
    <col min="1" max="1" width="2.5703125" customWidth="1"/>
    <col min="2" max="2" width="47.28515625" customWidth="1"/>
    <col min="3" max="3" width="1.28515625" customWidth="1"/>
    <col min="4" max="4" width="11.7109375" hidden="1" customWidth="1"/>
    <col min="5" max="5" width="1.28515625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1.7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</row>
    <row r="3" spans="1:9" ht="21.75" customHeight="1" x14ac:dyDescent="0.2">
      <c r="A3" s="70" t="s">
        <v>74</v>
      </c>
      <c r="B3" s="70"/>
      <c r="C3" s="70"/>
      <c r="D3" s="70"/>
      <c r="E3" s="70"/>
      <c r="F3" s="70"/>
      <c r="G3" s="70"/>
      <c r="H3" s="70"/>
      <c r="I3" s="70"/>
    </row>
    <row r="4" spans="1:9" ht="14.45" customHeight="1" x14ac:dyDescent="0.2"/>
    <row r="5" spans="1:9" ht="29.1" customHeight="1" x14ac:dyDescent="0.2">
      <c r="A5" s="72" t="s">
        <v>28</v>
      </c>
      <c r="B5" s="72"/>
      <c r="C5" s="72"/>
      <c r="D5" s="72"/>
      <c r="E5" s="72"/>
      <c r="F5" s="72"/>
      <c r="G5" s="72"/>
      <c r="H5" s="72"/>
      <c r="I5" s="72"/>
    </row>
    <row r="6" spans="1:9" ht="14.45" customHeight="1" x14ac:dyDescent="0.2"/>
    <row r="7" spans="1:9" ht="14.45" customHeight="1" x14ac:dyDescent="0.2">
      <c r="A7" s="71" t="s">
        <v>29</v>
      </c>
      <c r="B7" s="71"/>
      <c r="D7" s="1" t="s">
        <v>30</v>
      </c>
      <c r="F7" s="1" t="s">
        <v>23</v>
      </c>
      <c r="H7" s="1" t="s">
        <v>31</v>
      </c>
    </row>
    <row r="8" spans="1:9" ht="21.75" customHeight="1" x14ac:dyDescent="0.2">
      <c r="A8" s="73" t="s">
        <v>32</v>
      </c>
      <c r="B8" s="73"/>
      <c r="D8" s="4" t="s">
        <v>33</v>
      </c>
      <c r="F8" s="5">
        <v>0</v>
      </c>
      <c r="H8" s="43">
        <v>0</v>
      </c>
    </row>
    <row r="9" spans="1:9" ht="21.75" customHeight="1" x14ac:dyDescent="0.2">
      <c r="A9" s="74" t="s">
        <v>34</v>
      </c>
      <c r="B9" s="74"/>
      <c r="D9" s="6" t="s">
        <v>35</v>
      </c>
      <c r="F9" s="7">
        <v>5413596479</v>
      </c>
      <c r="H9" s="44">
        <f>F9/F13</f>
        <v>8.6118269193987199E-2</v>
      </c>
    </row>
    <row r="10" spans="1:9" ht="21.75" customHeight="1" x14ac:dyDescent="0.2">
      <c r="A10" s="74" t="s">
        <v>36</v>
      </c>
      <c r="B10" s="74"/>
      <c r="D10" s="6" t="s">
        <v>37</v>
      </c>
      <c r="F10" s="7">
        <v>0</v>
      </c>
      <c r="H10" s="44">
        <v>0</v>
      </c>
    </row>
    <row r="11" spans="1:9" ht="21.75" customHeight="1" x14ac:dyDescent="0.2">
      <c r="A11" s="74" t="s">
        <v>38</v>
      </c>
      <c r="B11" s="74"/>
      <c r="D11" s="6" t="s">
        <v>39</v>
      </c>
      <c r="F11" s="7">
        <v>0</v>
      </c>
      <c r="H11" s="44">
        <v>0</v>
      </c>
    </row>
    <row r="12" spans="1:9" ht="21.75" customHeight="1" x14ac:dyDescent="0.2">
      <c r="A12" s="75" t="s">
        <v>40</v>
      </c>
      <c r="B12" s="75"/>
      <c r="D12" s="8" t="s">
        <v>41</v>
      </c>
      <c r="F12" s="9">
        <f>'سایر درآمدها'!F11</f>
        <v>57448750032</v>
      </c>
      <c r="H12" s="44">
        <f>F12/F13</f>
        <v>0.91388173080601276</v>
      </c>
    </row>
    <row r="13" spans="1:9" ht="21.75" customHeight="1" thickBot="1" x14ac:dyDescent="0.25">
      <c r="A13" s="69" t="s">
        <v>20</v>
      </c>
      <c r="B13" s="69"/>
      <c r="D13" s="11"/>
      <c r="F13" s="11">
        <f>SUM(F8:F12)</f>
        <v>62862346511</v>
      </c>
      <c r="H13" s="39">
        <f>SUM(H8:H12)</f>
        <v>1</v>
      </c>
    </row>
    <row r="14" spans="1:9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A7:B7"/>
    <mergeCell ref="A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view="pageBreakPreview" zoomScale="120" zoomScaleNormal="100" zoomScaleSheetLayoutView="120" workbookViewId="0">
      <selection activeCell="J15" sqref="J15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1.140625" bestFit="1" customWidth="1"/>
    <col min="9" max="9" width="2.140625" hidden="1" customWidth="1"/>
    <col min="10" max="10" width="13.7109375" bestFit="1" customWidth="1"/>
    <col min="11" max="11" width="1.28515625" hidden="1" customWidth="1"/>
    <col min="12" max="12" width="17.28515625" bestFit="1" customWidth="1"/>
    <col min="13" max="13" width="3.140625" hidden="1" customWidth="1"/>
    <col min="14" max="14" width="16.28515625" bestFit="1" customWidth="1"/>
    <col min="15" max="15" width="3.140625" hidden="1" customWidth="1"/>
    <col min="16" max="16" width="1.28515625" customWidth="1"/>
    <col min="17" max="17" width="15.5703125" customWidth="1"/>
    <col min="18" max="18" width="1.28515625" hidden="1" customWidth="1"/>
    <col min="19" max="19" width="15" bestFit="1" customWidth="1"/>
    <col min="20" max="20" width="15" hidden="1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74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21" customHeight="1" x14ac:dyDescent="0.2">
      <c r="A5" s="72" t="s">
        <v>46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14.45" customHeight="1" x14ac:dyDescent="0.2">
      <c r="D6" s="71" t="s">
        <v>42</v>
      </c>
      <c r="E6" s="71"/>
      <c r="F6" s="71"/>
      <c r="G6" s="71"/>
      <c r="H6" s="71"/>
      <c r="I6" s="71"/>
      <c r="J6" s="71"/>
      <c r="K6" s="71"/>
      <c r="L6" s="71"/>
      <c r="N6" s="71" t="s">
        <v>43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 x14ac:dyDescent="0.2">
      <c r="D7" s="2"/>
      <c r="E7" s="2"/>
      <c r="F7" s="2"/>
      <c r="G7" s="2"/>
      <c r="H7" s="2"/>
      <c r="I7" s="2"/>
      <c r="J7" s="76" t="s">
        <v>20</v>
      </c>
      <c r="K7" s="76"/>
      <c r="L7" s="76"/>
      <c r="N7" s="2"/>
      <c r="O7" s="2"/>
      <c r="P7" s="2"/>
      <c r="Q7" s="2"/>
      <c r="R7" s="2"/>
      <c r="S7" s="2"/>
      <c r="T7" s="2"/>
      <c r="U7" s="76" t="s">
        <v>20</v>
      </c>
      <c r="V7" s="76"/>
      <c r="W7" s="76"/>
    </row>
    <row r="8" spans="1:23" ht="18.75" customHeight="1" x14ac:dyDescent="0.2">
      <c r="A8" s="71" t="s">
        <v>14</v>
      </c>
      <c r="B8" s="71"/>
      <c r="D8" s="1" t="s">
        <v>47</v>
      </c>
      <c r="F8" s="1" t="s">
        <v>44</v>
      </c>
      <c r="H8" s="1" t="s">
        <v>45</v>
      </c>
      <c r="J8" s="3" t="s">
        <v>23</v>
      </c>
      <c r="K8" s="2"/>
      <c r="L8" s="3" t="s">
        <v>31</v>
      </c>
      <c r="N8" s="1" t="s">
        <v>47</v>
      </c>
      <c r="P8" s="71" t="s">
        <v>44</v>
      </c>
      <c r="Q8" s="71"/>
      <c r="S8" s="1" t="s">
        <v>45</v>
      </c>
      <c r="U8" s="3" t="s">
        <v>23</v>
      </c>
      <c r="V8" s="2"/>
      <c r="W8" s="13" t="s">
        <v>31</v>
      </c>
    </row>
    <row r="9" spans="1:23" ht="21.75" customHeight="1" x14ac:dyDescent="0.2">
      <c r="A9" s="73" t="s">
        <v>48</v>
      </c>
      <c r="B9" s="73"/>
      <c r="D9" s="5">
        <v>0</v>
      </c>
      <c r="F9" s="5">
        <v>0</v>
      </c>
      <c r="H9" s="5">
        <v>0</v>
      </c>
      <c r="J9" s="5">
        <v>0</v>
      </c>
      <c r="L9" s="21">
        <f>J9/J15</f>
        <v>0</v>
      </c>
      <c r="N9" s="5">
        <v>0</v>
      </c>
      <c r="P9" s="77">
        <v>0</v>
      </c>
      <c r="Q9" s="77"/>
      <c r="S9" s="5">
        <v>7307329621</v>
      </c>
      <c r="U9" s="5">
        <v>7307329621</v>
      </c>
      <c r="W9" s="22">
        <f>U9/U15</f>
        <v>0.11831468069407546</v>
      </c>
    </row>
    <row r="10" spans="1:23" ht="21.75" customHeight="1" x14ac:dyDescent="0.2">
      <c r="A10" s="74" t="s">
        <v>17</v>
      </c>
      <c r="B10" s="74"/>
      <c r="D10" s="7">
        <v>0</v>
      </c>
      <c r="F10" s="7">
        <v>729158257</v>
      </c>
      <c r="H10" s="7">
        <v>0</v>
      </c>
      <c r="J10" s="7">
        <v>729158257</v>
      </c>
      <c r="L10" s="20">
        <f>J10/J15</f>
        <v>0.13469017497489769</v>
      </c>
      <c r="N10" s="7">
        <v>0</v>
      </c>
      <c r="P10" s="78">
        <v>7919684780</v>
      </c>
      <c r="Q10" s="78"/>
      <c r="S10" s="7">
        <v>4500356029</v>
      </c>
      <c r="U10" s="7">
        <v>12420040809</v>
      </c>
      <c r="W10" s="20">
        <f>U10/U15</f>
        <v>0.20109578173416595</v>
      </c>
    </row>
    <row r="11" spans="1:23" ht="21.75" customHeight="1" x14ac:dyDescent="0.2">
      <c r="A11" s="74" t="s">
        <v>49</v>
      </c>
      <c r="B11" s="74"/>
      <c r="D11" s="7">
        <v>0</v>
      </c>
      <c r="F11" s="7">
        <v>0</v>
      </c>
      <c r="H11" s="7">
        <v>0</v>
      </c>
      <c r="J11" s="7">
        <v>0</v>
      </c>
      <c r="L11" s="20">
        <v>0</v>
      </c>
      <c r="N11" s="7">
        <v>0</v>
      </c>
      <c r="P11" s="78">
        <v>0</v>
      </c>
      <c r="Q11" s="78"/>
      <c r="S11" s="7">
        <v>1338721546</v>
      </c>
      <c r="U11" s="7">
        <v>1338721546</v>
      </c>
      <c r="W11" s="20">
        <f>U11/U15</f>
        <v>2.16755532415128E-2</v>
      </c>
    </row>
    <row r="12" spans="1:23" ht="21.75" customHeight="1" x14ac:dyDescent="0.2">
      <c r="A12" s="74" t="s">
        <v>50</v>
      </c>
      <c r="B12" s="74"/>
      <c r="D12" s="7">
        <v>0</v>
      </c>
      <c r="F12" s="7">
        <v>0</v>
      </c>
      <c r="H12" s="7">
        <v>0</v>
      </c>
      <c r="J12" s="7">
        <v>0</v>
      </c>
      <c r="L12" s="20">
        <v>0</v>
      </c>
      <c r="N12" s="7">
        <v>0</v>
      </c>
      <c r="P12" s="78">
        <v>0</v>
      </c>
      <c r="Q12" s="78"/>
      <c r="S12" s="7">
        <v>7292952317</v>
      </c>
      <c r="U12" s="7">
        <v>7292952317</v>
      </c>
      <c r="W12" s="20">
        <f>U12/U15</f>
        <v>0.11808189440685049</v>
      </c>
    </row>
    <row r="13" spans="1:23" ht="21.75" customHeight="1" x14ac:dyDescent="0.2">
      <c r="A13" s="74" t="s">
        <v>18</v>
      </c>
      <c r="B13" s="74"/>
      <c r="D13" s="7">
        <v>0</v>
      </c>
      <c r="F13" s="7">
        <v>258671</v>
      </c>
      <c r="H13" s="7">
        <v>0</v>
      </c>
      <c r="J13" s="7">
        <v>258671</v>
      </c>
      <c r="L13" s="20">
        <v>0</v>
      </c>
      <c r="N13" s="7">
        <v>0</v>
      </c>
      <c r="P13" s="78">
        <v>1729083</v>
      </c>
      <c r="Q13" s="78"/>
      <c r="S13" s="7">
        <v>0</v>
      </c>
      <c r="U13" s="7">
        <v>1729083</v>
      </c>
      <c r="W13" s="20">
        <f>U13/U15</f>
        <v>2.7995986721419868E-5</v>
      </c>
    </row>
    <row r="14" spans="1:23" ht="21.75" customHeight="1" x14ac:dyDescent="0.2">
      <c r="A14" s="75" t="s">
        <v>19</v>
      </c>
      <c r="B14" s="75"/>
      <c r="D14" s="9">
        <v>0</v>
      </c>
      <c r="F14" s="9">
        <v>4684179551</v>
      </c>
      <c r="H14" s="9">
        <v>0</v>
      </c>
      <c r="J14" s="9">
        <v>4684179551</v>
      </c>
      <c r="L14" s="24">
        <f>J14/J15</f>
        <v>0.86526204329607925</v>
      </c>
      <c r="N14" s="9">
        <v>0</v>
      </c>
      <c r="P14" s="78">
        <v>33401043316</v>
      </c>
      <c r="Q14" s="79"/>
      <c r="S14" s="9">
        <v>0</v>
      </c>
      <c r="U14" s="9">
        <v>33401043316</v>
      </c>
      <c r="W14" s="20">
        <f>U14/U15</f>
        <v>0.54080409393667384</v>
      </c>
    </row>
    <row r="15" spans="1:23" ht="21.75" customHeight="1" thickBot="1" x14ac:dyDescent="0.25">
      <c r="A15" s="69" t="s">
        <v>20</v>
      </c>
      <c r="B15" s="69"/>
      <c r="D15" s="11">
        <v>0</v>
      </c>
      <c r="F15" s="11">
        <v>5413596479</v>
      </c>
      <c r="G15" s="7">
        <f t="shared" ref="G15:I15" si="0">SUM(G9:G14)</f>
        <v>0</v>
      </c>
      <c r="H15" s="11">
        <f t="shared" si="0"/>
        <v>0</v>
      </c>
      <c r="I15" s="7">
        <f t="shared" si="0"/>
        <v>0</v>
      </c>
      <c r="J15" s="11">
        <v>5413596479</v>
      </c>
      <c r="L15" s="19">
        <f>SUM(L9:L14)</f>
        <v>0.99995221827097691</v>
      </c>
      <c r="M15" s="20">
        <f t="shared" ref="M15:P15" si="1">SUM(M9:M14)</f>
        <v>0</v>
      </c>
      <c r="N15" s="11">
        <v>0</v>
      </c>
      <c r="O15" s="20">
        <f t="shared" si="1"/>
        <v>0</v>
      </c>
      <c r="P15" s="80">
        <f t="shared" si="1"/>
        <v>41322457179</v>
      </c>
      <c r="Q15" s="80"/>
      <c r="S15" s="11">
        <v>20439359513</v>
      </c>
      <c r="T15" s="7">
        <v>20439359513</v>
      </c>
      <c r="U15" s="11">
        <v>61761816692</v>
      </c>
      <c r="W15" s="23">
        <f>SUM(W9:W14)</f>
        <v>1</v>
      </c>
    </row>
    <row r="16" spans="1:23" ht="13.5" thickTop="1" x14ac:dyDescent="0.2"/>
  </sheetData>
  <mergeCells count="24"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A5:W5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F8" sqref="F8"/>
    </sheetView>
  </sheetViews>
  <sheetFormatPr defaultRowHeight="12.75" x14ac:dyDescent="0.2"/>
  <cols>
    <col min="1" max="1" width="5.140625" customWidth="1"/>
    <col min="2" max="2" width="29.85546875" customWidth="1"/>
    <col min="3" max="3" width="1.28515625" customWidth="1"/>
    <col min="4" max="4" width="13.7109375" bestFit="1" customWidth="1"/>
    <col min="5" max="5" width="1.28515625" customWidth="1"/>
    <col min="6" max="6" width="16.1406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27</v>
      </c>
      <c r="B2" s="70"/>
      <c r="C2" s="70"/>
      <c r="D2" s="70"/>
      <c r="E2" s="70"/>
      <c r="F2" s="70"/>
    </row>
    <row r="3" spans="1:6" ht="21.75" customHeight="1" x14ac:dyDescent="0.2">
      <c r="A3" s="70" t="s">
        <v>74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72" t="s">
        <v>40</v>
      </c>
      <c r="B5" s="72"/>
      <c r="C5" s="72"/>
      <c r="D5" s="72"/>
      <c r="E5" s="72"/>
      <c r="F5" s="72"/>
    </row>
    <row r="6" spans="1:6" ht="14.45" customHeight="1" x14ac:dyDescent="0.2">
      <c r="D6" s="1" t="s">
        <v>42</v>
      </c>
      <c r="F6" s="1" t="s">
        <v>75</v>
      </c>
    </row>
    <row r="7" spans="1:6" ht="14.45" customHeight="1" x14ac:dyDescent="0.2">
      <c r="A7" s="71" t="s">
        <v>40</v>
      </c>
      <c r="B7" s="71"/>
      <c r="D7" s="3" t="s">
        <v>23</v>
      </c>
      <c r="F7" s="3" t="s">
        <v>23</v>
      </c>
    </row>
    <row r="8" spans="1:6" ht="21.75" customHeight="1" x14ac:dyDescent="0.2">
      <c r="A8" s="73" t="s">
        <v>40</v>
      </c>
      <c r="B8" s="73"/>
      <c r="D8" s="5">
        <v>2730000000</v>
      </c>
      <c r="F8" s="5">
        <v>57448750032</v>
      </c>
    </row>
    <row r="9" spans="1:6" ht="21.75" customHeight="1" x14ac:dyDescent="0.2">
      <c r="A9" s="74" t="s">
        <v>51</v>
      </c>
      <c r="B9" s="74"/>
      <c r="D9" s="7">
        <v>0</v>
      </c>
      <c r="F9" s="7">
        <v>0</v>
      </c>
    </row>
    <row r="10" spans="1:6" ht="21.75" customHeight="1" x14ac:dyDescent="0.2">
      <c r="A10" s="75" t="s">
        <v>52</v>
      </c>
      <c r="B10" s="75"/>
      <c r="D10" s="9">
        <v>0</v>
      </c>
      <c r="F10" s="9">
        <v>0</v>
      </c>
    </row>
    <row r="11" spans="1:6" ht="21.75" customHeight="1" x14ac:dyDescent="0.2">
      <c r="A11" s="69" t="s">
        <v>20</v>
      </c>
      <c r="B11" s="69"/>
      <c r="D11" s="11">
        <f>SUM(D8:D10)</f>
        <v>2730000000</v>
      </c>
      <c r="F11" s="11">
        <v>57448750032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="110" zoomScaleNormal="100" zoomScaleSheetLayoutView="110" workbookViewId="0">
      <selection activeCell="C19" sqref="C19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6.140625" bestFit="1" customWidth="1"/>
    <col min="4" max="4" width="1.28515625" customWidth="1"/>
    <col min="5" max="5" width="13.28515625" customWidth="1"/>
    <col min="6" max="6" width="1.28515625" customWidth="1"/>
    <col min="7" max="7" width="11.28515625" bestFit="1" customWidth="1"/>
    <col min="8" max="8" width="1.28515625" customWidth="1"/>
    <col min="9" max="9" width="16.42578125" customWidth="1"/>
    <col min="10" max="10" width="1.28515625" customWidth="1"/>
    <col min="11" max="11" width="10.855468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.7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74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8" customHeight="1" x14ac:dyDescent="0.2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71" t="s">
        <v>29</v>
      </c>
      <c r="C6" s="71" t="s">
        <v>42</v>
      </c>
      <c r="D6" s="71"/>
      <c r="E6" s="71"/>
      <c r="F6" s="71"/>
      <c r="G6" s="71"/>
      <c r="H6" s="71"/>
      <c r="I6" s="71"/>
      <c r="K6" s="71" t="s">
        <v>43</v>
      </c>
      <c r="L6" s="71"/>
      <c r="M6" s="71"/>
      <c r="N6" s="71"/>
      <c r="O6" s="71"/>
      <c r="P6" s="71"/>
      <c r="Q6" s="71"/>
      <c r="R6" s="71"/>
    </row>
    <row r="7" spans="1:18" ht="38.25" customHeight="1" x14ac:dyDescent="0.2">
      <c r="A7" s="71"/>
      <c r="C7" s="12" t="s">
        <v>6</v>
      </c>
      <c r="D7" s="2"/>
      <c r="E7" s="12" t="s">
        <v>54</v>
      </c>
      <c r="F7" s="2"/>
      <c r="G7" s="12" t="s">
        <v>55</v>
      </c>
      <c r="H7" s="2"/>
      <c r="I7" s="12" t="s">
        <v>56</v>
      </c>
      <c r="K7" s="12" t="s">
        <v>6</v>
      </c>
      <c r="L7" s="2"/>
      <c r="M7" s="12" t="s">
        <v>54</v>
      </c>
      <c r="N7" s="2"/>
      <c r="O7" s="12" t="s">
        <v>55</v>
      </c>
      <c r="P7" s="2"/>
      <c r="Q7" s="57" t="s">
        <v>56</v>
      </c>
      <c r="R7" s="57"/>
    </row>
    <row r="8" spans="1:18" ht="21.75" customHeight="1" x14ac:dyDescent="0.2">
      <c r="A8" s="4" t="s">
        <v>48</v>
      </c>
      <c r="C8" s="5">
        <v>0</v>
      </c>
      <c r="E8" s="5">
        <v>0</v>
      </c>
      <c r="G8" s="5">
        <v>0</v>
      </c>
      <c r="I8" s="5">
        <v>0</v>
      </c>
      <c r="K8" s="5">
        <v>3940000</v>
      </c>
      <c r="M8" s="5">
        <v>71895457076</v>
      </c>
      <c r="O8" s="5">
        <v>64588127455</v>
      </c>
      <c r="Q8" s="77">
        <v>7307329621</v>
      </c>
      <c r="R8" s="77"/>
    </row>
    <row r="9" spans="1:18" ht="21.75" customHeight="1" x14ac:dyDescent="0.2">
      <c r="A9" s="6" t="s">
        <v>17</v>
      </c>
      <c r="C9" s="7">
        <v>0</v>
      </c>
      <c r="E9" s="7">
        <v>0</v>
      </c>
      <c r="G9" s="7">
        <v>0</v>
      </c>
      <c r="I9" s="7">
        <v>0</v>
      </c>
      <c r="K9" s="7">
        <v>2325000</v>
      </c>
      <c r="M9" s="7">
        <v>43136935311</v>
      </c>
      <c r="O9" s="7">
        <v>38636579282</v>
      </c>
      <c r="Q9" s="78">
        <v>4500356029</v>
      </c>
      <c r="R9" s="78"/>
    </row>
    <row r="10" spans="1:18" ht="21.75" customHeight="1" x14ac:dyDescent="0.2">
      <c r="A10" s="6" t="s">
        <v>49</v>
      </c>
      <c r="C10" s="7">
        <v>0</v>
      </c>
      <c r="E10" s="7">
        <v>0</v>
      </c>
      <c r="G10" s="7">
        <v>0</v>
      </c>
      <c r="I10" s="7">
        <v>0</v>
      </c>
      <c r="K10" s="7">
        <v>190900</v>
      </c>
      <c r="M10" s="7">
        <v>13370991972</v>
      </c>
      <c r="O10" s="7">
        <v>12032270426</v>
      </c>
      <c r="Q10" s="78">
        <v>1338721546</v>
      </c>
      <c r="R10" s="78"/>
    </row>
    <row r="11" spans="1:18" ht="21.75" customHeight="1" x14ac:dyDescent="0.2">
      <c r="A11" s="8" t="s">
        <v>50</v>
      </c>
      <c r="C11" s="9">
        <v>0</v>
      </c>
      <c r="E11" s="9">
        <v>0</v>
      </c>
      <c r="G11" s="9">
        <v>0</v>
      </c>
      <c r="I11" s="9">
        <v>0</v>
      </c>
      <c r="K11" s="9">
        <v>1980000</v>
      </c>
      <c r="M11" s="9">
        <v>71619008919</v>
      </c>
      <c r="O11" s="9">
        <v>64326056602</v>
      </c>
      <c r="Q11" s="79">
        <v>7292952317</v>
      </c>
      <c r="R11" s="79"/>
    </row>
    <row r="12" spans="1:18" ht="21.75" customHeight="1" x14ac:dyDescent="0.2">
      <c r="A12" s="10" t="s">
        <v>20</v>
      </c>
      <c r="C12" s="11">
        <v>0</v>
      </c>
      <c r="E12" s="11">
        <v>0</v>
      </c>
      <c r="G12" s="11">
        <v>0</v>
      </c>
      <c r="I12" s="11">
        <v>0</v>
      </c>
      <c r="K12" s="11">
        <v>8435900</v>
      </c>
      <c r="M12" s="11">
        <v>200022393278</v>
      </c>
      <c r="O12" s="11">
        <v>179583033765</v>
      </c>
      <c r="Q12" s="81">
        <v>20439359513</v>
      </c>
      <c r="R12" s="81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view="pageBreakPreview" zoomScaleNormal="100" zoomScaleSheetLayoutView="100" workbookViewId="0">
      <selection activeCell="M35" sqref="M35"/>
    </sheetView>
  </sheetViews>
  <sheetFormatPr defaultRowHeight="12.75" x14ac:dyDescent="0.2"/>
  <cols>
    <col min="1" max="1" width="22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.7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74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26.25" customHeight="1" x14ac:dyDescent="0.2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71" t="s">
        <v>29</v>
      </c>
      <c r="C6" s="71" t="s">
        <v>42</v>
      </c>
      <c r="D6" s="71"/>
      <c r="E6" s="71"/>
      <c r="F6" s="71"/>
      <c r="G6" s="71"/>
      <c r="H6" s="71"/>
      <c r="I6" s="71"/>
      <c r="K6" s="71" t="s">
        <v>43</v>
      </c>
      <c r="L6" s="71"/>
      <c r="M6" s="71"/>
      <c r="N6" s="71"/>
      <c r="O6" s="71"/>
      <c r="P6" s="71"/>
      <c r="Q6" s="71"/>
      <c r="R6" s="71"/>
    </row>
    <row r="7" spans="1:18" ht="48" customHeight="1" x14ac:dyDescent="0.2">
      <c r="A7" s="71"/>
      <c r="C7" s="12" t="s">
        <v>6</v>
      </c>
      <c r="D7" s="2"/>
      <c r="E7" s="12" t="s">
        <v>8</v>
      </c>
      <c r="F7" s="2"/>
      <c r="G7" s="12" t="s">
        <v>55</v>
      </c>
      <c r="H7" s="2"/>
      <c r="I7" s="12" t="s">
        <v>58</v>
      </c>
      <c r="K7" s="12" t="s">
        <v>6</v>
      </c>
      <c r="L7" s="2"/>
      <c r="M7" s="12" t="s">
        <v>8</v>
      </c>
      <c r="N7" s="2"/>
      <c r="O7" s="12" t="s">
        <v>55</v>
      </c>
      <c r="P7" s="2"/>
      <c r="Q7" s="57" t="s">
        <v>58</v>
      </c>
      <c r="R7" s="57"/>
    </row>
    <row r="8" spans="1:18" ht="21.75" customHeight="1" x14ac:dyDescent="0.2">
      <c r="A8" s="4" t="s">
        <v>17</v>
      </c>
      <c r="C8" s="5">
        <v>1555000</v>
      </c>
      <c r="E8" s="5">
        <v>33031335463</v>
      </c>
      <c r="G8" s="5">
        <v>32244652993</v>
      </c>
      <c r="I8" s="5">
        <v>786682470</v>
      </c>
      <c r="K8" s="5">
        <v>1555000</v>
      </c>
      <c r="M8" s="5">
        <v>33031335463</v>
      </c>
      <c r="O8" s="5">
        <v>25840808940</v>
      </c>
      <c r="Q8" s="77">
        <v>7190526523</v>
      </c>
      <c r="R8" s="77"/>
    </row>
    <row r="9" spans="1:18" ht="21.75" customHeight="1" x14ac:dyDescent="0.2">
      <c r="A9" s="6" t="s">
        <v>18</v>
      </c>
      <c r="C9" s="7">
        <v>660</v>
      </c>
      <c r="E9" s="7">
        <v>11479207</v>
      </c>
      <c r="G9" s="7">
        <v>11203378</v>
      </c>
      <c r="I9" s="7">
        <v>275829</v>
      </c>
      <c r="K9" s="7">
        <v>660</v>
      </c>
      <c r="M9" s="7">
        <v>11479207</v>
      </c>
      <c r="O9" s="7">
        <v>10008795</v>
      </c>
      <c r="Q9" s="78">
        <v>1470412</v>
      </c>
      <c r="R9" s="78"/>
    </row>
    <row r="10" spans="1:18" ht="21.75" customHeight="1" x14ac:dyDescent="0.2">
      <c r="A10" s="8" t="s">
        <v>19</v>
      </c>
      <c r="C10" s="9">
        <v>17613000</v>
      </c>
      <c r="E10" s="9">
        <v>228732361639</v>
      </c>
      <c r="G10" s="9">
        <v>223326184487</v>
      </c>
      <c r="I10" s="9">
        <v>5406177152</v>
      </c>
      <c r="K10" s="9">
        <v>17613000</v>
      </c>
      <c r="M10" s="9">
        <v>228732361639</v>
      </c>
      <c r="O10" s="9">
        <v>200015497874</v>
      </c>
      <c r="Q10" s="79">
        <v>28716863765</v>
      </c>
      <c r="R10" s="79"/>
    </row>
    <row r="11" spans="1:18" ht="21.75" customHeight="1" thickBot="1" x14ac:dyDescent="0.25">
      <c r="A11" s="10" t="s">
        <v>20</v>
      </c>
      <c r="C11" s="11">
        <v>19168660</v>
      </c>
      <c r="E11" s="11">
        <v>261775176309</v>
      </c>
      <c r="F11" s="7">
        <f t="shared" ref="F11" si="0">SUM(F8:F10)</f>
        <v>0</v>
      </c>
      <c r="G11" s="11">
        <v>255582040858</v>
      </c>
      <c r="H11" s="7">
        <f t="shared" ref="H11" si="1">SUM(H8:H10)</f>
        <v>0</v>
      </c>
      <c r="I11" s="11">
        <v>6193135451</v>
      </c>
      <c r="K11" s="11">
        <v>19168660</v>
      </c>
      <c r="L11" s="7">
        <v>19168660</v>
      </c>
      <c r="M11" s="11">
        <v>261775176309</v>
      </c>
      <c r="O11" s="11">
        <v>225866315609</v>
      </c>
      <c r="Q11" s="81">
        <v>35908860700</v>
      </c>
      <c r="R11" s="81"/>
    </row>
    <row r="12" spans="1:18" ht="13.5" thickTop="1" x14ac:dyDescent="0.2"/>
    <row r="14" spans="1:18" x14ac:dyDescent="0.2">
      <c r="E14" s="14"/>
      <c r="G14" s="14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2024-12-25T06:30:07Z</cp:lastPrinted>
  <dcterms:created xsi:type="dcterms:W3CDTF">2024-09-23T08:45:22Z</dcterms:created>
  <dcterms:modified xsi:type="dcterms:W3CDTF">2024-12-28T10:11:57Z</dcterms:modified>
</cp:coreProperties>
</file>