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3\"/>
    </mc:Choice>
  </mc:AlternateContent>
  <xr:revisionPtr revIDLastSave="0" documentId="13_ncr:1_{C53C5E24-9C49-4460-8CB7-6CD45219B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19" r:id="rId7"/>
    <sheet name="درآمد ناشی از تغییر قیمت اوراق" sheetId="21" r:id="rId8"/>
  </sheets>
  <definedNames>
    <definedName name="_xlnm.Print_Area" localSheetId="3">درآمد!$A$1:$J$13</definedName>
    <definedName name="_xlnm.Print_Area" localSheetId="4">'درآمد سرمایه گذاری در صندوق'!$A$1:$X$15</definedName>
    <definedName name="_xlnm.Print_Area" localSheetId="7">'درآمد ناشی از تغییر قیمت اوراق'!$A$1:$S$11</definedName>
    <definedName name="_xlnm.Print_Area" localSheetId="6">'درآمد ناشی از فروش'!$A$1:$S$12</definedName>
    <definedName name="_xlnm.Print_Area" localSheetId="5">'سایر درآمدها'!$A$1:$G$11</definedName>
    <definedName name="_xlnm.Print_Area" localSheetId="2">سپرده!$A$1:$M$10</definedName>
    <definedName name="_xlnm.Print_Area" localSheetId="1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0" l="1"/>
  <c r="L14" i="10"/>
  <c r="L10" i="10"/>
  <c r="L9" i="10"/>
  <c r="W15" i="10"/>
  <c r="W14" i="10"/>
  <c r="W13" i="10"/>
  <c r="W12" i="10"/>
  <c r="W11" i="10"/>
  <c r="W10" i="10"/>
  <c r="W9" i="10"/>
  <c r="H12" i="8"/>
  <c r="H9" i="8"/>
  <c r="H13" i="8" s="1"/>
  <c r="D10" i="7"/>
  <c r="L10" i="7"/>
  <c r="AA12" i="4"/>
  <c r="AA11" i="4"/>
  <c r="AA10" i="4"/>
  <c r="AA9" i="4"/>
</calcChain>
</file>

<file path=xl/sharedStrings.xml><?xml version="1.0" encoding="utf-8"?>
<sst xmlns="http://schemas.openxmlformats.org/spreadsheetml/2006/main" count="189" uniqueCount="80">
  <si>
    <t>صندوق سرمایه گذاری املاک و مستغلات مدیریت ارزش مسکن</t>
  </si>
  <si>
    <t>صورت وضعیت پرتفوی</t>
  </si>
  <si>
    <t>برای ماه منتهی به 1403/06/31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</si>
  <si>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</si>
  <si>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</si>
  <si>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</si>
  <si>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</si>
  <si>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</si>
  <si>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</si>
  <si>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</si>
  <si>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</si>
  <si>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</si>
  <si>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</si>
  <si>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</si>
  <si>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</si>
  <si>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</si>
  <si>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</si>
  <si>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</si>
  <si>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</si>
  <si>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</si>
  <si>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</si>
  <si>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</si>
  <si>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</si>
  <si>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</si>
  <si>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</si>
  <si>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</si>
  <si>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</si>
  <si>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</si>
  <si>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</si>
  <si>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</si>
  <si>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</si>
  <si>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ملت دکتر فاطمی 9701757281</t>
  </si>
  <si>
    <t>1.16%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</si>
  <si>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</si>
  <si>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</si>
  <si>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</si>
  <si>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</si>
  <si>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</si>
  <si>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</si>
  <si>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</si>
  <si>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</si>
  <si>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</si>
  <si>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</si>
  <si>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</si>
  <si>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</si>
  <si>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</si>
  <si>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</si>
  <si>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</si>
  <si>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</si>
  <si>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</si>
  <si>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</si>
  <si>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</si>
  <si>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</si>
  <si>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</si>
  <si>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</si>
  <si>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</si>
  <si>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س. کارا -د</t>
  </si>
  <si>
    <t>صندوق س.اعتماد آفرین پارسیان-د</t>
  </si>
  <si>
    <t>صندوق اندیشه ورزان صباتامین -د</t>
  </si>
  <si>
    <t>-5-2</t>
  </si>
  <si>
    <t>معین برای سایر درآمدهای تنزیل سود بانک</t>
  </si>
  <si>
    <t>تعدیل کارمزد کارگزار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</si>
  <si>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</si>
  <si>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</si>
  <si>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</si>
  <si>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</si>
  <si>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</si>
  <si>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</si>
  <si>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املاک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</si>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</sst>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0000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9" fontId="4" fillId="0" borderId="5" xfId="0" applyNumberFormat="1" applyFont="1" applyBorder="1" applyAlignment="1">
      <alignment horizontal="right" vertical="top"/>
    </xf>
    <xf numFmtId="9" fontId="4" fillId="0" borderId="0" xfId="0" applyNumberFormat="1" applyFont="1" applyAlignment="1">
      <alignment horizontal="right" vertical="top"/>
    </xf>
    <xf numFmtId="9" fontId="4" fillId="0" borderId="2" xfId="0" applyNumberFormat="1" applyFont="1" applyBorder="1" applyAlignment="1">
      <alignment horizontal="right" vertical="top"/>
    </xf>
    <xf numFmtId="9" fontId="4" fillId="0" borderId="11" xfId="0" applyNumberFormat="1" applyFont="1" applyBorder="1" applyAlignment="1">
      <alignment horizontal="right" vertical="top"/>
    </xf>
    <xf numFmtId="9" fontId="4" fillId="0" borderId="12" xfId="0" applyNumberFormat="1" applyFont="1" applyBorder="1" applyAlignment="1">
      <alignment horizontal="right" vertical="top"/>
    </xf>
    <xf numFmtId="9" fontId="4" fillId="0" borderId="4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M9"/>
  <sheetViews>
    <sheetView rightToLeft="1" tabSelected="1" view="pageBreakPreview" zoomScaleNormal="100" zoomScaleSheetLayoutView="100" workbookViewId="0">
      <selection activeCell="B30" sqref="B30"/>
    </sheetView>
  </sheetViews>
  <sheetFormatPr defaultRowHeight="12.75" x14ac:dyDescent="0.2"/>
  <cols>
    <col min="1" max="1" width="18.140625" customWidth="1"/>
    <col min="2" max="2" width="11.28515625" customWidth="1"/>
    <col min="3" max="4" width="16.42578125" customWidth="1"/>
    <col min="5" max="5" width="12.5703125" customWidth="1"/>
    <col min="6" max="6" width="14.5703125" customWidth="1"/>
    <col min="8" max="8" width="13.140625" customWidth="1"/>
    <col min="10" max="10" width="15.140625" customWidth="1"/>
    <col min="11" max="11" width="19.5703125" customWidth="1"/>
    <col min="12" max="12" width="17.85546875" customWidth="1"/>
    <col min="13" max="13" width="17" customWidth="1"/>
  </cols>
  <sheetData>
    <row r="2" spans="1:13" ht="2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1" x14ac:dyDescent="0.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1" x14ac:dyDescent="0.2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21" x14ac:dyDescent="0.25">
      <c r="A5" s="18" t="s">
        <v>68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3"/>
    </row>
    <row r="6" spans="1:13" ht="21" x14ac:dyDescent="0.2">
      <c r="A6" s="31" t="s">
        <v>69</v>
      </c>
      <c r="B6" s="31" t="s">
        <v>3</v>
      </c>
      <c r="C6" s="31" t="s">
        <v>71</v>
      </c>
      <c r="D6" s="31" t="s">
        <v>71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5</v>
      </c>
      <c r="J6" s="31" t="s">
        <v>75</v>
      </c>
      <c r="K6" s="31" t="s">
        <v>75</v>
      </c>
      <c r="L6" s="31" t="s">
        <v>75</v>
      </c>
      <c r="M6" s="31" t="s">
        <v>75</v>
      </c>
    </row>
    <row r="7" spans="1:13" ht="21" x14ac:dyDescent="0.2">
      <c r="A7" s="31" t="s">
        <v>8</v>
      </c>
      <c r="B7" s="31" t="s">
        <v>9</v>
      </c>
      <c r="C7" s="30" t="s">
        <v>72</v>
      </c>
      <c r="D7" s="30" t="s">
        <v>73</v>
      </c>
      <c r="E7" s="31" t="s">
        <v>6</v>
      </c>
      <c r="F7" s="31" t="s">
        <v>6</v>
      </c>
      <c r="G7" s="31" t="s">
        <v>7</v>
      </c>
      <c r="H7" s="31" t="s">
        <v>7</v>
      </c>
      <c r="I7" s="31" t="s">
        <v>9</v>
      </c>
      <c r="J7" s="30" t="s">
        <v>76</v>
      </c>
      <c r="K7" s="30" t="s">
        <v>72</v>
      </c>
      <c r="L7" s="30" t="s">
        <v>73</v>
      </c>
      <c r="M7" s="30" t="s">
        <v>78</v>
      </c>
    </row>
    <row r="8" spans="1:13" ht="42" x14ac:dyDescent="0.2">
      <c r="A8" s="31" t="s">
        <v>8</v>
      </c>
      <c r="B8" s="31" t="s">
        <v>9</v>
      </c>
      <c r="C8" s="31" t="s">
        <v>10</v>
      </c>
      <c r="D8" s="30" t="s">
        <v>11</v>
      </c>
      <c r="E8" s="17" t="s">
        <v>9</v>
      </c>
      <c r="F8" s="20" t="s">
        <v>74</v>
      </c>
      <c r="G8" s="17" t="s">
        <v>9</v>
      </c>
      <c r="H8" s="20" t="s">
        <v>12</v>
      </c>
      <c r="I8" s="31" t="s">
        <v>9</v>
      </c>
      <c r="J8" s="31" t="s">
        <v>77</v>
      </c>
      <c r="K8" s="31" t="s">
        <v>10</v>
      </c>
      <c r="L8" s="30" t="s">
        <v>11</v>
      </c>
      <c r="M8" s="30" t="s">
        <v>78</v>
      </c>
    </row>
    <row r="9" spans="1:13" ht="21" x14ac:dyDescent="0.2">
      <c r="A9" s="20" t="s">
        <v>70</v>
      </c>
      <c r="B9" s="17">
        <v>1</v>
      </c>
      <c r="C9" s="21">
        <v>1500</v>
      </c>
      <c r="D9" s="21">
        <v>1500</v>
      </c>
      <c r="E9" s="21">
        <v>0</v>
      </c>
      <c r="F9" s="21">
        <v>0</v>
      </c>
      <c r="G9" s="17">
        <v>0</v>
      </c>
      <c r="H9" s="17">
        <v>0</v>
      </c>
      <c r="I9" s="21">
        <v>1</v>
      </c>
      <c r="J9" s="21">
        <v>0</v>
      </c>
      <c r="K9" s="21">
        <v>1500</v>
      </c>
      <c r="L9" s="21">
        <v>1500</v>
      </c>
      <c r="M9" s="22" t="s">
        <v>79</v>
      </c>
    </row>
  </sheetData>
  <mergeCells count="17">
    <mergeCell ref="A2:M2"/>
    <mergeCell ref="A3:M3"/>
    <mergeCell ref="A4:M4"/>
    <mergeCell ref="A6:A8"/>
    <mergeCell ref="B6:D6"/>
    <mergeCell ref="E6:H6"/>
    <mergeCell ref="I6:M6"/>
    <mergeCell ref="B7:B8"/>
    <mergeCell ref="C7:C8"/>
    <mergeCell ref="D7:D8"/>
    <mergeCell ref="M7:M8"/>
    <mergeCell ref="E7:F7"/>
    <mergeCell ref="G7:H7"/>
    <mergeCell ref="I7:I8"/>
    <mergeCell ref="J7:J8"/>
    <mergeCell ref="K7:K8"/>
    <mergeCell ref="L7:L8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rightToLeft="1" view="pageBreakPreview" zoomScaleNormal="100" zoomScaleSheetLayoutView="100" workbookViewId="0">
      <selection activeCell="B32" sqref="B32"/>
    </sheetView>
  </sheetViews>
  <sheetFormatPr defaultRowHeight="12.75" x14ac:dyDescent="0.2"/>
  <cols>
    <col min="1" max="1" width="6.5703125" style="53" customWidth="1"/>
    <col min="2" max="2" width="16.7109375" style="53" customWidth="1"/>
    <col min="3" max="3" width="1.28515625" style="53" customWidth="1"/>
    <col min="4" max="4" width="2.5703125" style="53" customWidth="1"/>
    <col min="5" max="5" width="10.42578125" style="53" customWidth="1"/>
    <col min="6" max="6" width="1.28515625" style="53" customWidth="1"/>
    <col min="7" max="7" width="17.7109375" style="53" bestFit="1" customWidth="1"/>
    <col min="8" max="8" width="1.28515625" style="53" customWidth="1"/>
    <col min="9" max="9" width="17.5703125" style="53" bestFit="1" customWidth="1"/>
    <col min="10" max="10" width="1.28515625" style="53" customWidth="1"/>
    <col min="11" max="11" width="6.140625" style="53" bestFit="1" customWidth="1"/>
    <col min="12" max="12" width="1.28515625" style="53" customWidth="1"/>
    <col min="13" max="13" width="14.140625" style="53" bestFit="1" customWidth="1"/>
    <col min="14" max="14" width="1.28515625" style="53" customWidth="1"/>
    <col min="15" max="15" width="6.140625" style="53" bestFit="1" customWidth="1"/>
    <col min="16" max="16" width="1.28515625" style="53" customWidth="1"/>
    <col min="17" max="17" width="10.5703125" style="53" bestFit="1" customWidth="1"/>
    <col min="18" max="18" width="1.28515625" style="53" customWidth="1"/>
    <col min="19" max="19" width="11.85546875" style="53" bestFit="1" customWidth="1"/>
    <col min="20" max="20" width="1.28515625" style="53" customWidth="1"/>
    <col min="21" max="21" width="15.85546875" style="53" customWidth="1"/>
    <col min="22" max="22" width="1.28515625" style="53" customWidth="1"/>
    <col min="23" max="23" width="17.7109375" style="53" bestFit="1" customWidth="1"/>
    <col min="24" max="24" width="1.28515625" style="53" customWidth="1"/>
    <col min="25" max="25" width="16.85546875" style="53" customWidth="1"/>
    <col min="26" max="26" width="1.28515625" style="53" customWidth="1"/>
    <col min="27" max="27" width="12" style="53" bestFit="1" customWidth="1"/>
    <col min="28" max="28" width="0.28515625" style="53" customWidth="1"/>
    <col min="29" max="16384" width="9.140625" style="53"/>
  </cols>
  <sheetData>
    <row r="1" spans="1:27" ht="25.5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ht="25.5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7" ht="25.5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5" spans="1:27" ht="24" x14ac:dyDescent="0.2">
      <c r="A5" s="54" t="s">
        <v>14</v>
      </c>
      <c r="B5" s="48" t="s">
        <v>15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 ht="21" x14ac:dyDescent="0.2">
      <c r="E6" s="49" t="s">
        <v>3</v>
      </c>
      <c r="F6" s="49"/>
      <c r="G6" s="49"/>
      <c r="H6" s="49"/>
      <c r="I6" s="49"/>
      <c r="K6" s="49" t="s">
        <v>4</v>
      </c>
      <c r="L6" s="49"/>
      <c r="M6" s="49"/>
      <c r="N6" s="49"/>
      <c r="O6" s="49"/>
      <c r="P6" s="49"/>
      <c r="Q6" s="49"/>
      <c r="S6" s="49" t="s">
        <v>5</v>
      </c>
      <c r="T6" s="49"/>
      <c r="U6" s="49"/>
      <c r="V6" s="49"/>
      <c r="W6" s="49"/>
      <c r="X6" s="49"/>
      <c r="Y6" s="49"/>
      <c r="Z6" s="49"/>
      <c r="AA6" s="49"/>
    </row>
    <row r="7" spans="1:27" ht="21" x14ac:dyDescent="0.2">
      <c r="E7" s="55"/>
      <c r="F7" s="55"/>
      <c r="G7" s="55"/>
      <c r="H7" s="55"/>
      <c r="I7" s="55"/>
      <c r="K7" s="46" t="s">
        <v>16</v>
      </c>
      <c r="L7" s="46"/>
      <c r="M7" s="46"/>
      <c r="N7" s="55"/>
      <c r="O7" s="46" t="s">
        <v>17</v>
      </c>
      <c r="P7" s="46"/>
      <c r="Q7" s="46"/>
      <c r="S7" s="55"/>
      <c r="T7" s="55"/>
      <c r="U7" s="55"/>
      <c r="V7" s="55"/>
      <c r="W7" s="55"/>
      <c r="X7" s="55"/>
      <c r="Y7" s="55"/>
      <c r="Z7" s="55"/>
      <c r="AA7" s="55"/>
    </row>
    <row r="8" spans="1:27" ht="42" x14ac:dyDescent="0.2">
      <c r="A8" s="49" t="s">
        <v>18</v>
      </c>
      <c r="B8" s="49"/>
      <c r="D8" s="49" t="s">
        <v>19</v>
      </c>
      <c r="E8" s="49"/>
      <c r="G8" s="50" t="s">
        <v>10</v>
      </c>
      <c r="I8" s="50" t="s">
        <v>11</v>
      </c>
      <c r="K8" s="14" t="s">
        <v>9</v>
      </c>
      <c r="L8" s="55"/>
      <c r="M8" s="14" t="s">
        <v>10</v>
      </c>
      <c r="O8" s="14" t="s">
        <v>9</v>
      </c>
      <c r="P8" s="55"/>
      <c r="Q8" s="14" t="s">
        <v>12</v>
      </c>
      <c r="S8" s="50" t="s">
        <v>9</v>
      </c>
      <c r="U8" s="50" t="s">
        <v>20</v>
      </c>
      <c r="W8" s="50" t="s">
        <v>10</v>
      </c>
      <c r="Y8" s="50" t="s">
        <v>11</v>
      </c>
      <c r="AA8" s="51" t="s">
        <v>13</v>
      </c>
    </row>
    <row r="9" spans="1:27" ht="18.75" x14ac:dyDescent="0.2">
      <c r="A9" s="56" t="s">
        <v>21</v>
      </c>
      <c r="B9" s="56"/>
      <c r="D9" s="57">
        <v>1555000</v>
      </c>
      <c r="E9" s="57"/>
      <c r="G9" s="58">
        <v>20049263532</v>
      </c>
      <c r="I9" s="58">
        <v>30837641857.8125</v>
      </c>
      <c r="K9" s="58">
        <v>0</v>
      </c>
      <c r="M9" s="58">
        <v>0</v>
      </c>
      <c r="O9" s="58">
        <v>0</v>
      </c>
      <c r="Q9" s="58">
        <v>0</v>
      </c>
      <c r="S9" s="58">
        <v>1555000</v>
      </c>
      <c r="U9" s="58">
        <v>20273</v>
      </c>
      <c r="W9" s="58">
        <v>20049263532</v>
      </c>
      <c r="Y9" s="58">
        <v>31518604153.4375</v>
      </c>
      <c r="AA9" s="59">
        <f>Y9/Y12</f>
        <v>0.12626349029366835</v>
      </c>
    </row>
    <row r="10" spans="1:27" ht="18.75" x14ac:dyDescent="0.2">
      <c r="A10" s="60" t="s">
        <v>22</v>
      </c>
      <c r="B10" s="60"/>
      <c r="D10" s="61">
        <v>660</v>
      </c>
      <c r="E10" s="61"/>
      <c r="G10" s="62">
        <v>10008795</v>
      </c>
      <c r="I10" s="62">
        <v>10689995.25</v>
      </c>
      <c r="K10" s="62">
        <v>0</v>
      </c>
      <c r="M10" s="62">
        <v>0</v>
      </c>
      <c r="O10" s="62">
        <v>0</v>
      </c>
      <c r="Q10" s="62">
        <v>0</v>
      </c>
      <c r="S10" s="62">
        <v>660</v>
      </c>
      <c r="U10" s="62">
        <v>16561</v>
      </c>
      <c r="W10" s="62">
        <v>10008795</v>
      </c>
      <c r="Y10" s="62">
        <v>10928210.57625</v>
      </c>
      <c r="AA10" s="59">
        <f>Y10/Y12</f>
        <v>4.3778398412069828E-5</v>
      </c>
    </row>
    <row r="11" spans="1:27" ht="18.75" x14ac:dyDescent="0.2">
      <c r="A11" s="63" t="s">
        <v>23</v>
      </c>
      <c r="B11" s="63"/>
      <c r="D11" s="64">
        <v>17613000</v>
      </c>
      <c r="E11" s="64"/>
      <c r="G11" s="65">
        <v>200015497874</v>
      </c>
      <c r="I11" s="65">
        <v>213394315062.375</v>
      </c>
      <c r="K11" s="65">
        <v>0</v>
      </c>
      <c r="M11" s="65">
        <v>0</v>
      </c>
      <c r="O11" s="65">
        <v>0</v>
      </c>
      <c r="Q11" s="65">
        <v>0</v>
      </c>
      <c r="S11" s="65">
        <v>17613000</v>
      </c>
      <c r="U11" s="65">
        <v>12385</v>
      </c>
      <c r="W11" s="65">
        <v>200015497874</v>
      </c>
      <c r="Y11" s="65">
        <v>218096104311.56299</v>
      </c>
      <c r="AA11" s="59">
        <f>Y11/Y12</f>
        <v>0.87369273130791858</v>
      </c>
    </row>
    <row r="12" spans="1:27" ht="21.75" thickBot="1" x14ac:dyDescent="0.25">
      <c r="A12" s="52" t="s">
        <v>24</v>
      </c>
      <c r="B12" s="52"/>
      <c r="D12" s="66">
        <v>19168660</v>
      </c>
      <c r="E12" s="66"/>
      <c r="G12" s="67">
        <v>220074770201</v>
      </c>
      <c r="I12" s="67">
        <v>244242646915.43799</v>
      </c>
      <c r="K12" s="67">
        <v>0</v>
      </c>
      <c r="M12" s="67">
        <v>0</v>
      </c>
      <c r="O12" s="67">
        <v>0</v>
      </c>
      <c r="Q12" s="67">
        <v>0</v>
      </c>
      <c r="S12" s="67">
        <v>19168660</v>
      </c>
      <c r="U12" s="67"/>
      <c r="W12" s="67">
        <v>220074770201</v>
      </c>
      <c r="Y12" s="67">
        <v>249625636675.577</v>
      </c>
      <c r="AA12" s="68">
        <f>SUM(AA9:AA11)</f>
        <v>0.999999999999999</v>
      </c>
    </row>
  </sheetData>
  <mergeCells count="19"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1"/>
  <sheetViews>
    <sheetView rightToLeft="1" view="pageBreakPreview" zoomScale="120" zoomScaleNormal="100" zoomScaleSheetLayoutView="120" workbookViewId="0">
      <selection activeCell="B32" sqref="B3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3" customWidth="1"/>
    <col min="7" max="7" width="1.28515625" customWidth="1"/>
    <col min="8" max="8" width="16.140625" bestFit="1" customWidth="1"/>
    <col min="9" max="9" width="1.28515625" customWidth="1"/>
    <col min="10" max="10" width="16.28515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4.45" customHeight="1" x14ac:dyDescent="0.2"/>
    <row r="5" spans="1:12" ht="14.45" customHeight="1" x14ac:dyDescent="0.2">
      <c r="A5" s="1" t="s">
        <v>25</v>
      </c>
      <c r="B5" s="34" t="s">
        <v>26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4.45" customHeight="1" x14ac:dyDescent="0.2">
      <c r="D6" s="2" t="s">
        <v>3</v>
      </c>
      <c r="F6" s="35" t="s">
        <v>4</v>
      </c>
      <c r="G6" s="35"/>
      <c r="H6" s="35"/>
      <c r="J6" s="2" t="s">
        <v>5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5" t="s">
        <v>27</v>
      </c>
      <c r="B8" s="35"/>
      <c r="D8" s="2" t="s">
        <v>28</v>
      </c>
      <c r="F8" s="2" t="s">
        <v>29</v>
      </c>
      <c r="H8" s="2" t="s">
        <v>30</v>
      </c>
      <c r="J8" s="2" t="s">
        <v>28</v>
      </c>
      <c r="L8" s="2" t="s">
        <v>13</v>
      </c>
    </row>
    <row r="9" spans="1:12" ht="21.75" customHeight="1" x14ac:dyDescent="0.2">
      <c r="A9" s="45" t="s">
        <v>31</v>
      </c>
      <c r="B9" s="45"/>
      <c r="D9" s="69">
        <v>34751840760</v>
      </c>
      <c r="E9" s="70"/>
      <c r="F9" s="69">
        <v>895700000</v>
      </c>
      <c r="G9" s="70"/>
      <c r="H9" s="69">
        <v>15157810260</v>
      </c>
      <c r="I9" s="70"/>
      <c r="J9" s="69">
        <v>20489730500</v>
      </c>
      <c r="K9" s="70"/>
      <c r="L9" s="71" t="s">
        <v>32</v>
      </c>
    </row>
    <row r="10" spans="1:12" ht="21.75" customHeight="1" thickBot="1" x14ac:dyDescent="0.25">
      <c r="A10" s="43" t="s">
        <v>24</v>
      </c>
      <c r="B10" s="43"/>
      <c r="D10" s="72">
        <f>SUM(D9)</f>
        <v>34751840760</v>
      </c>
      <c r="E10" s="70"/>
      <c r="F10" s="72">
        <v>895700000</v>
      </c>
      <c r="G10" s="73"/>
      <c r="H10" s="72">
        <v>15157810260</v>
      </c>
      <c r="I10" s="73"/>
      <c r="J10" s="72">
        <v>20489730500</v>
      </c>
      <c r="K10" s="73"/>
      <c r="L10" s="72" t="str">
        <f>L9</f>
        <v>1.16%</v>
      </c>
    </row>
    <row r="11" spans="1:12" ht="13.5" thickTop="1" x14ac:dyDescent="0.2"/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7" right="0.7" top="0.75" bottom="0.75" header="0.3" footer="0.3"/>
  <pageSetup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view="pageBreakPreview" zoomScale="120" zoomScaleNormal="100" zoomScaleSheetLayoutView="120" workbookViewId="0">
      <selection activeCell="B32" sqref="B32"/>
    </sheetView>
  </sheetViews>
  <sheetFormatPr defaultRowHeight="12.75" x14ac:dyDescent="0.2"/>
  <cols>
    <col min="1" max="1" width="2.5703125" customWidth="1"/>
    <col min="2" max="2" width="47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1:9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ht="21.75" customHeight="1" x14ac:dyDescent="0.2">
      <c r="A2" s="33" t="s">
        <v>33</v>
      </c>
      <c r="B2" s="33"/>
      <c r="C2" s="33"/>
      <c r="D2" s="33"/>
      <c r="E2" s="33"/>
      <c r="F2" s="33"/>
      <c r="G2" s="33"/>
      <c r="H2" s="33"/>
      <c r="I2" s="33"/>
    </row>
    <row r="3" spans="1:9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</row>
    <row r="4" spans="1:9" ht="14.45" customHeight="1" x14ac:dyDescent="0.2"/>
    <row r="5" spans="1:9" ht="29.1" customHeight="1" x14ac:dyDescent="0.2">
      <c r="A5" s="1" t="s">
        <v>34</v>
      </c>
      <c r="B5" s="34" t="s">
        <v>35</v>
      </c>
      <c r="C5" s="34"/>
      <c r="D5" s="34"/>
      <c r="E5" s="34"/>
      <c r="F5" s="34"/>
      <c r="G5" s="34"/>
      <c r="H5" s="34"/>
      <c r="I5" s="34"/>
    </row>
    <row r="6" spans="1:9" ht="14.45" customHeight="1" x14ac:dyDescent="0.2"/>
    <row r="7" spans="1:9" ht="14.45" customHeight="1" x14ac:dyDescent="0.2">
      <c r="A7" s="35" t="s">
        <v>36</v>
      </c>
      <c r="B7" s="35"/>
      <c r="D7" s="2" t="s">
        <v>37</v>
      </c>
      <c r="F7" s="2" t="s">
        <v>28</v>
      </c>
      <c r="H7" s="2" t="s">
        <v>38</v>
      </c>
    </row>
    <row r="8" spans="1:9" ht="21.75" customHeight="1" x14ac:dyDescent="0.2">
      <c r="A8" s="37" t="s">
        <v>39</v>
      </c>
      <c r="B8" s="37"/>
      <c r="D8" s="5" t="s">
        <v>40</v>
      </c>
      <c r="F8" s="6">
        <v>0</v>
      </c>
      <c r="H8" s="7">
        <v>0</v>
      </c>
    </row>
    <row r="9" spans="1:9" ht="21.75" customHeight="1" x14ac:dyDescent="0.2">
      <c r="A9" s="39" t="s">
        <v>41</v>
      </c>
      <c r="B9" s="39"/>
      <c r="D9" s="8" t="s">
        <v>42</v>
      </c>
      <c r="F9" s="9">
        <v>5382989760</v>
      </c>
      <c r="H9" s="25">
        <f>F9/F13</f>
        <v>0.29537527059773444</v>
      </c>
    </row>
    <row r="10" spans="1:9" ht="21.75" customHeight="1" x14ac:dyDescent="0.2">
      <c r="A10" s="39" t="s">
        <v>43</v>
      </c>
      <c r="B10" s="39"/>
      <c r="D10" s="8" t="s">
        <v>44</v>
      </c>
      <c r="F10" s="9">
        <v>0</v>
      </c>
      <c r="H10" s="25">
        <v>0</v>
      </c>
    </row>
    <row r="11" spans="1:9" ht="21.75" customHeight="1" x14ac:dyDescent="0.2">
      <c r="A11" s="39" t="s">
        <v>45</v>
      </c>
      <c r="B11" s="39"/>
      <c r="D11" s="8" t="s">
        <v>46</v>
      </c>
      <c r="F11" s="9">
        <v>0</v>
      </c>
      <c r="H11" s="25">
        <v>0</v>
      </c>
    </row>
    <row r="12" spans="1:9" ht="21.75" customHeight="1" x14ac:dyDescent="0.2">
      <c r="A12" s="41" t="s">
        <v>47</v>
      </c>
      <c r="B12" s="41"/>
      <c r="D12" s="10" t="s">
        <v>48</v>
      </c>
      <c r="F12" s="11">
        <v>12841250032</v>
      </c>
      <c r="H12" s="25">
        <f>F12/F13</f>
        <v>0.7046247294022655</v>
      </c>
    </row>
    <row r="13" spans="1:9" ht="21.75" customHeight="1" thickBot="1" x14ac:dyDescent="0.25">
      <c r="A13" s="43" t="s">
        <v>24</v>
      </c>
      <c r="B13" s="43"/>
      <c r="D13" s="13"/>
      <c r="F13" s="13">
        <v>18224239792</v>
      </c>
      <c r="H13" s="24">
        <f>SUM(H8:H12)</f>
        <v>1</v>
      </c>
    </row>
  </sheetData>
  <mergeCells count="11">
    <mergeCell ref="A13:B13"/>
    <mergeCell ref="A8:B8"/>
    <mergeCell ref="A9:B9"/>
    <mergeCell ref="A10:B10"/>
    <mergeCell ref="A11:B11"/>
    <mergeCell ref="A12:B12"/>
    <mergeCell ref="A1:I1"/>
    <mergeCell ref="A2:I2"/>
    <mergeCell ref="A3:I3"/>
    <mergeCell ref="B5:I5"/>
    <mergeCell ref="A7:B7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5"/>
  <sheetViews>
    <sheetView rightToLeft="1" view="pageBreakPreview" zoomScale="120" zoomScaleNormal="100" zoomScaleSheetLayoutView="120" workbookViewId="0">
      <selection activeCell="B32" sqref="B32"/>
    </sheetView>
  </sheetViews>
  <sheetFormatPr defaultRowHeight="12.75" x14ac:dyDescent="0.2"/>
  <cols>
    <col min="1" max="1" width="6.42578125" bestFit="1" customWidth="1"/>
    <col min="2" max="2" width="20.85546875" customWidth="1"/>
    <col min="3" max="3" width="2.140625" customWidth="1"/>
    <col min="4" max="4" width="16.8554687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15.140625" bestFit="1" customWidth="1"/>
    <col min="11" max="11" width="1.28515625" customWidth="1"/>
    <col min="12" max="12" width="18.7109375" bestFit="1" customWidth="1"/>
    <col min="13" max="13" width="1.28515625" customWidth="1"/>
    <col min="14" max="14" width="16.85546875" bestFit="1" customWidth="1"/>
    <col min="15" max="16" width="1.28515625" customWidth="1"/>
    <col min="17" max="17" width="16.140625" bestFit="1" customWidth="1"/>
    <col min="18" max="18" width="1.28515625" customWidth="1"/>
    <col min="19" max="19" width="16.28515625" bestFit="1" customWidth="1"/>
    <col min="20" max="20" width="1.28515625" customWidth="1"/>
    <col min="21" max="21" width="16.285156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1.75" customHeight="1" x14ac:dyDescent="0.2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ht="14.45" customHeight="1" x14ac:dyDescent="0.2"/>
    <row r="5" spans="1:23" ht="14.45" customHeight="1" x14ac:dyDescent="0.2">
      <c r="A5" s="1" t="s">
        <v>53</v>
      </c>
      <c r="B5" s="34" t="s">
        <v>54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14.45" customHeight="1" x14ac:dyDescent="0.2">
      <c r="D6" s="35" t="s">
        <v>49</v>
      </c>
      <c r="E6" s="35"/>
      <c r="F6" s="35"/>
      <c r="G6" s="35"/>
      <c r="H6" s="35"/>
      <c r="I6" s="35"/>
      <c r="J6" s="35"/>
      <c r="K6" s="35"/>
      <c r="L6" s="35"/>
      <c r="N6" s="35" t="s">
        <v>50</v>
      </c>
      <c r="O6" s="35"/>
      <c r="P6" s="35"/>
      <c r="Q6" s="35"/>
      <c r="R6" s="35"/>
      <c r="S6" s="35"/>
      <c r="T6" s="35"/>
      <c r="U6" s="35"/>
      <c r="V6" s="35"/>
      <c r="W6" s="35"/>
    </row>
    <row r="7" spans="1:23" ht="14.45" customHeight="1" x14ac:dyDescent="0.2">
      <c r="D7" s="3"/>
      <c r="E7" s="3"/>
      <c r="F7" s="3"/>
      <c r="G7" s="3"/>
      <c r="H7" s="3"/>
      <c r="I7" s="3"/>
      <c r="J7" s="36" t="s">
        <v>24</v>
      </c>
      <c r="K7" s="36"/>
      <c r="L7" s="36"/>
      <c r="N7" s="3"/>
      <c r="O7" s="3"/>
      <c r="P7" s="3"/>
      <c r="Q7" s="3"/>
      <c r="R7" s="3"/>
      <c r="S7" s="3"/>
      <c r="T7" s="3"/>
      <c r="U7" s="36" t="s">
        <v>24</v>
      </c>
      <c r="V7" s="36"/>
      <c r="W7" s="36"/>
    </row>
    <row r="8" spans="1:23" ht="18.75" customHeight="1" x14ac:dyDescent="0.2">
      <c r="A8" s="35" t="s">
        <v>18</v>
      </c>
      <c r="B8" s="35"/>
      <c r="D8" s="2" t="s">
        <v>55</v>
      </c>
      <c r="F8" s="2" t="s">
        <v>51</v>
      </c>
      <c r="H8" s="2" t="s">
        <v>52</v>
      </c>
      <c r="J8" s="4" t="s">
        <v>28</v>
      </c>
      <c r="K8" s="3"/>
      <c r="L8" s="4" t="s">
        <v>38</v>
      </c>
      <c r="N8" s="2" t="s">
        <v>55</v>
      </c>
      <c r="P8" s="35" t="s">
        <v>51</v>
      </c>
      <c r="Q8" s="35"/>
      <c r="S8" s="2" t="s">
        <v>52</v>
      </c>
      <c r="U8" s="4" t="s">
        <v>28</v>
      </c>
      <c r="V8" s="3"/>
      <c r="W8" s="15" t="s">
        <v>38</v>
      </c>
    </row>
    <row r="9" spans="1:23" ht="21.75" customHeight="1" x14ac:dyDescent="0.2">
      <c r="A9" s="37" t="s">
        <v>56</v>
      </c>
      <c r="B9" s="37"/>
      <c r="D9" s="6">
        <v>0</v>
      </c>
      <c r="F9" s="6">
        <v>0</v>
      </c>
      <c r="H9" s="6">
        <v>0</v>
      </c>
      <c r="J9" s="6">
        <v>0</v>
      </c>
      <c r="L9" s="26">
        <f>J9/J15</f>
        <v>0</v>
      </c>
      <c r="N9" s="6">
        <v>0</v>
      </c>
      <c r="P9" s="38">
        <v>0</v>
      </c>
      <c r="Q9" s="38"/>
      <c r="S9" s="6">
        <v>7307329621</v>
      </c>
      <c r="U9" s="6">
        <v>7307329621</v>
      </c>
      <c r="W9" s="27">
        <f>U9/U15</f>
        <v>0.16532913483931558</v>
      </c>
    </row>
    <row r="10" spans="1:23" ht="21.75" customHeight="1" x14ac:dyDescent="0.2">
      <c r="A10" s="39" t="s">
        <v>21</v>
      </c>
      <c r="B10" s="39"/>
      <c r="D10" s="9">
        <v>0</v>
      </c>
      <c r="F10" s="9">
        <v>680962296</v>
      </c>
      <c r="H10" s="9">
        <v>0</v>
      </c>
      <c r="J10" s="9">
        <v>680962296</v>
      </c>
      <c r="L10" s="25">
        <f>J10/J15</f>
        <v>0.12650261775716251</v>
      </c>
      <c r="N10" s="9">
        <v>0</v>
      </c>
      <c r="P10" s="40">
        <v>5677795213</v>
      </c>
      <c r="Q10" s="40"/>
      <c r="S10" s="9">
        <v>4500356029</v>
      </c>
      <c r="U10" s="9">
        <v>10178151242</v>
      </c>
      <c r="W10" s="25">
        <f>U10/U15</f>
        <v>0.23028178915970174</v>
      </c>
    </row>
    <row r="11" spans="1:23" ht="21.75" customHeight="1" x14ac:dyDescent="0.2">
      <c r="A11" s="39" t="s">
        <v>57</v>
      </c>
      <c r="B11" s="39"/>
      <c r="D11" s="9">
        <v>0</v>
      </c>
      <c r="F11" s="9">
        <v>0</v>
      </c>
      <c r="H11" s="9">
        <v>0</v>
      </c>
      <c r="J11" s="9">
        <v>0</v>
      </c>
      <c r="L11" s="25">
        <v>0</v>
      </c>
      <c r="N11" s="9">
        <v>0</v>
      </c>
      <c r="P11" s="40">
        <v>0</v>
      </c>
      <c r="Q11" s="40"/>
      <c r="S11" s="9">
        <v>1338721546</v>
      </c>
      <c r="U11" s="9">
        <v>1338721546</v>
      </c>
      <c r="W11" s="25">
        <f>U11/U15</f>
        <v>3.0288721936789033E-2</v>
      </c>
    </row>
    <row r="12" spans="1:23" ht="21.75" customHeight="1" x14ac:dyDescent="0.2">
      <c r="A12" s="39" t="s">
        <v>58</v>
      </c>
      <c r="B12" s="39"/>
      <c r="D12" s="9">
        <v>0</v>
      </c>
      <c r="F12" s="9">
        <v>0</v>
      </c>
      <c r="H12" s="9">
        <v>0</v>
      </c>
      <c r="J12" s="9">
        <v>0</v>
      </c>
      <c r="L12" s="25">
        <v>0</v>
      </c>
      <c r="N12" s="9">
        <v>0</v>
      </c>
      <c r="P12" s="40">
        <v>0</v>
      </c>
      <c r="Q12" s="40"/>
      <c r="S12" s="9">
        <v>7292952317</v>
      </c>
      <c r="U12" s="9">
        <v>7292952317</v>
      </c>
      <c r="W12" s="25">
        <f>U12/U15</f>
        <v>0.16500384675804292</v>
      </c>
    </row>
    <row r="13" spans="1:23" ht="21.75" customHeight="1" x14ac:dyDescent="0.2">
      <c r="A13" s="39" t="s">
        <v>22</v>
      </c>
      <c r="B13" s="39"/>
      <c r="D13" s="9">
        <v>0</v>
      </c>
      <c r="F13" s="9">
        <v>238215</v>
      </c>
      <c r="H13" s="9">
        <v>0</v>
      </c>
      <c r="J13" s="9">
        <v>238215</v>
      </c>
      <c r="L13" s="25">
        <v>0</v>
      </c>
      <c r="N13" s="9">
        <v>0</v>
      </c>
      <c r="P13" s="40">
        <v>919415</v>
      </c>
      <c r="Q13" s="40"/>
      <c r="S13" s="9">
        <v>0</v>
      </c>
      <c r="U13" s="9">
        <v>919415</v>
      </c>
      <c r="W13" s="25">
        <f>U13/U15</f>
        <v>2.0801865304043512E-5</v>
      </c>
    </row>
    <row r="14" spans="1:23" ht="21.75" customHeight="1" x14ac:dyDescent="0.2">
      <c r="A14" s="41" t="s">
        <v>23</v>
      </c>
      <c r="B14" s="41"/>
      <c r="D14" s="11">
        <v>0</v>
      </c>
      <c r="F14" s="11">
        <v>4701789249</v>
      </c>
      <c r="H14" s="11">
        <v>0</v>
      </c>
      <c r="J14" s="11">
        <v>4701789249</v>
      </c>
      <c r="L14" s="29">
        <f>J14/J15</f>
        <v>0.8734531289541223</v>
      </c>
      <c r="N14" s="11">
        <v>0</v>
      </c>
      <c r="P14" s="40">
        <v>18080606437</v>
      </c>
      <c r="Q14" s="42"/>
      <c r="S14" s="11">
        <v>0</v>
      </c>
      <c r="U14" s="11">
        <v>18080606437</v>
      </c>
      <c r="W14" s="25">
        <f>U14/U15</f>
        <v>0.4090757054408467</v>
      </c>
    </row>
    <row r="15" spans="1:23" ht="21.75" customHeight="1" x14ac:dyDescent="0.2">
      <c r="A15" s="43" t="s">
        <v>24</v>
      </c>
      <c r="B15" s="43"/>
      <c r="D15" s="13">
        <v>0</v>
      </c>
      <c r="F15" s="13">
        <v>5382989760</v>
      </c>
      <c r="H15" s="13">
        <v>0</v>
      </c>
      <c r="J15" s="13">
        <v>5382989760</v>
      </c>
      <c r="L15" s="24">
        <f>SUM(L9:L14)</f>
        <v>0.99995574671128484</v>
      </c>
      <c r="N15" s="13">
        <v>0</v>
      </c>
      <c r="Q15" s="13">
        <v>23759321065</v>
      </c>
      <c r="S15" s="13">
        <v>20439359513</v>
      </c>
      <c r="U15" s="13">
        <v>44198680578</v>
      </c>
      <c r="W15" s="28">
        <f>SUM(W9:W14)</f>
        <v>1</v>
      </c>
    </row>
  </sheetData>
  <mergeCells count="23">
    <mergeCell ref="A13:B13"/>
    <mergeCell ref="P13:Q13"/>
    <mergeCell ref="A14:B14"/>
    <mergeCell ref="P14:Q14"/>
    <mergeCell ref="A15:B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30" zoomScaleNormal="100" zoomScaleSheetLayoutView="130" workbookViewId="0">
      <selection activeCell="B32" sqref="B3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3" t="s">
        <v>0</v>
      </c>
      <c r="B1" s="33"/>
      <c r="C1" s="33"/>
      <c r="D1" s="33"/>
      <c r="E1" s="33"/>
      <c r="F1" s="33"/>
    </row>
    <row r="2" spans="1:6" ht="21.75" customHeight="1" x14ac:dyDescent="0.2">
      <c r="A2" s="33" t="s">
        <v>33</v>
      </c>
      <c r="B2" s="33"/>
      <c r="C2" s="33"/>
      <c r="D2" s="33"/>
      <c r="E2" s="33"/>
      <c r="F2" s="33"/>
    </row>
    <row r="3" spans="1:6" ht="21.75" customHeight="1" x14ac:dyDescent="0.2">
      <c r="A3" s="33" t="s">
        <v>2</v>
      </c>
      <c r="B3" s="33"/>
      <c r="C3" s="33"/>
      <c r="D3" s="33"/>
      <c r="E3" s="33"/>
      <c r="F3" s="33"/>
    </row>
    <row r="4" spans="1:6" ht="14.45" customHeight="1" x14ac:dyDescent="0.2"/>
    <row r="5" spans="1:6" ht="29.1" customHeight="1" x14ac:dyDescent="0.2">
      <c r="A5" s="1" t="s">
        <v>59</v>
      </c>
      <c r="B5" s="34" t="s">
        <v>47</v>
      </c>
      <c r="C5" s="34"/>
      <c r="D5" s="34"/>
      <c r="E5" s="34"/>
      <c r="F5" s="34"/>
    </row>
    <row r="6" spans="1:6" ht="14.45" customHeight="1" x14ac:dyDescent="0.2">
      <c r="D6" s="2" t="s">
        <v>49</v>
      </c>
      <c r="F6" s="2" t="s">
        <v>5</v>
      </c>
    </row>
    <row r="7" spans="1:6" ht="14.45" customHeight="1" x14ac:dyDescent="0.2">
      <c r="A7" s="35" t="s">
        <v>47</v>
      </c>
      <c r="B7" s="35"/>
      <c r="D7" s="4" t="s">
        <v>28</v>
      </c>
      <c r="F7" s="4" t="s">
        <v>28</v>
      </c>
    </row>
    <row r="8" spans="1:6" ht="21.75" customHeight="1" x14ac:dyDescent="0.2">
      <c r="A8" s="37" t="s">
        <v>47</v>
      </c>
      <c r="B8" s="37"/>
      <c r="D8" s="6">
        <v>1537500000</v>
      </c>
      <c r="F8" s="6">
        <v>12841250032</v>
      </c>
    </row>
    <row r="9" spans="1:6" ht="21.75" customHeight="1" x14ac:dyDescent="0.2">
      <c r="A9" s="39" t="s">
        <v>60</v>
      </c>
      <c r="B9" s="39"/>
      <c r="D9" s="9">
        <v>0</v>
      </c>
      <c r="F9" s="9">
        <v>0</v>
      </c>
    </row>
    <row r="10" spans="1:6" ht="21.75" customHeight="1" x14ac:dyDescent="0.2">
      <c r="A10" s="41" t="s">
        <v>61</v>
      </c>
      <c r="B10" s="41"/>
      <c r="D10" s="11">
        <v>0</v>
      </c>
      <c r="F10" s="11">
        <v>0</v>
      </c>
    </row>
    <row r="11" spans="1:6" ht="21.75" customHeight="1" x14ac:dyDescent="0.2">
      <c r="A11" s="43" t="s">
        <v>24</v>
      </c>
      <c r="B11" s="43"/>
      <c r="D11" s="13">
        <v>1537500000</v>
      </c>
      <c r="F11" s="13">
        <v>12841250032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"/>
  <sheetViews>
    <sheetView rightToLeft="1" view="pageBreakPreview" zoomScale="110" zoomScaleNormal="100" zoomScaleSheetLayoutView="110" workbookViewId="0">
      <selection activeCell="B32" sqref="B32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6.140625" bestFit="1" customWidth="1"/>
    <col min="4" max="4" width="1.28515625" customWidth="1"/>
    <col min="5" max="5" width="16.5703125" customWidth="1"/>
    <col min="6" max="6" width="1.28515625" customWidth="1"/>
    <col min="7" max="7" width="11.85546875" bestFit="1" customWidth="1"/>
    <col min="8" max="8" width="1.28515625" customWidth="1"/>
    <col min="9" max="9" width="23.42578125" bestFit="1" customWidth="1"/>
    <col min="10" max="10" width="1.28515625" customWidth="1"/>
    <col min="11" max="11" width="10.8554687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6.7109375" customWidth="1"/>
    <col min="18" max="18" width="1.28515625" customWidth="1"/>
    <col min="19" max="19" width="0.28515625" customWidth="1"/>
  </cols>
  <sheetData>
    <row r="1" spans="1:18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8" ht="21.75" customHeight="1" x14ac:dyDescent="0.2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4.45" customHeight="1" x14ac:dyDescent="0.2"/>
    <row r="5" spans="1:18" ht="14.45" customHeight="1" x14ac:dyDescent="0.2">
      <c r="A5" s="34" t="s">
        <v>62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14.45" customHeight="1" x14ac:dyDescent="0.2">
      <c r="A6" s="35" t="s">
        <v>36</v>
      </c>
      <c r="C6" s="35" t="s">
        <v>49</v>
      </c>
      <c r="D6" s="35"/>
      <c r="E6" s="35"/>
      <c r="F6" s="35"/>
      <c r="G6" s="35"/>
      <c r="H6" s="35"/>
      <c r="I6" s="35"/>
      <c r="K6" s="35" t="s">
        <v>50</v>
      </c>
      <c r="L6" s="35"/>
      <c r="M6" s="35"/>
      <c r="N6" s="35"/>
      <c r="O6" s="35"/>
      <c r="P6" s="35"/>
      <c r="Q6" s="35"/>
      <c r="R6" s="35"/>
    </row>
    <row r="7" spans="1:18" ht="38.25" customHeight="1" x14ac:dyDescent="0.2">
      <c r="A7" s="35"/>
      <c r="C7" s="14" t="s">
        <v>9</v>
      </c>
      <c r="D7" s="3"/>
      <c r="E7" s="14" t="s">
        <v>63</v>
      </c>
      <c r="F7" s="3"/>
      <c r="G7" s="14" t="s">
        <v>64</v>
      </c>
      <c r="H7" s="3"/>
      <c r="I7" s="14" t="s">
        <v>65</v>
      </c>
      <c r="K7" s="14" t="s">
        <v>9</v>
      </c>
      <c r="L7" s="3"/>
      <c r="M7" s="14" t="s">
        <v>63</v>
      </c>
      <c r="N7" s="3"/>
      <c r="O7" s="14" t="s">
        <v>64</v>
      </c>
      <c r="P7" s="3"/>
      <c r="Q7" s="46" t="s">
        <v>65</v>
      </c>
      <c r="R7" s="46"/>
    </row>
    <row r="8" spans="1:18" ht="21.75" customHeight="1" x14ac:dyDescent="0.2">
      <c r="A8" s="5" t="s">
        <v>56</v>
      </c>
      <c r="C8" s="6">
        <v>0</v>
      </c>
      <c r="E8" s="6">
        <v>0</v>
      </c>
      <c r="G8" s="6">
        <v>0</v>
      </c>
      <c r="I8" s="6">
        <v>0</v>
      </c>
      <c r="K8" s="6">
        <v>3940000</v>
      </c>
      <c r="M8" s="6">
        <v>71895457076</v>
      </c>
      <c r="O8" s="6">
        <v>64588127455</v>
      </c>
      <c r="Q8" s="38">
        <v>7307329621</v>
      </c>
      <c r="R8" s="38"/>
    </row>
    <row r="9" spans="1:18" ht="21.75" customHeight="1" x14ac:dyDescent="0.2">
      <c r="A9" s="8" t="s">
        <v>21</v>
      </c>
      <c r="C9" s="9">
        <v>0</v>
      </c>
      <c r="E9" s="9">
        <v>0</v>
      </c>
      <c r="G9" s="9">
        <v>0</v>
      </c>
      <c r="I9" s="9">
        <v>0</v>
      </c>
      <c r="K9" s="9">
        <v>2325000</v>
      </c>
      <c r="M9" s="9">
        <v>43136935311</v>
      </c>
      <c r="O9" s="9">
        <v>38636579282</v>
      </c>
      <c r="Q9" s="40">
        <v>4500356029</v>
      </c>
      <c r="R9" s="40"/>
    </row>
    <row r="10" spans="1:18" ht="21.75" customHeight="1" x14ac:dyDescent="0.2">
      <c r="A10" s="8" t="s">
        <v>57</v>
      </c>
      <c r="C10" s="9">
        <v>0</v>
      </c>
      <c r="E10" s="9">
        <v>0</v>
      </c>
      <c r="G10" s="9">
        <v>0</v>
      </c>
      <c r="I10" s="9">
        <v>0</v>
      </c>
      <c r="K10" s="9">
        <v>190900</v>
      </c>
      <c r="M10" s="9">
        <v>13370991972</v>
      </c>
      <c r="O10" s="9">
        <v>12032270426</v>
      </c>
      <c r="Q10" s="40">
        <v>1338721546</v>
      </c>
      <c r="R10" s="40"/>
    </row>
    <row r="11" spans="1:18" ht="21.75" customHeight="1" x14ac:dyDescent="0.2">
      <c r="A11" s="10" t="s">
        <v>58</v>
      </c>
      <c r="C11" s="11">
        <v>0</v>
      </c>
      <c r="E11" s="11">
        <v>0</v>
      </c>
      <c r="G11" s="11">
        <v>0</v>
      </c>
      <c r="I11" s="11">
        <v>0</v>
      </c>
      <c r="K11" s="11">
        <v>1980000</v>
      </c>
      <c r="M11" s="11">
        <v>71619008919</v>
      </c>
      <c r="O11" s="11">
        <v>64326056602</v>
      </c>
      <c r="Q11" s="42">
        <v>7292952317</v>
      </c>
      <c r="R11" s="42"/>
    </row>
    <row r="12" spans="1:18" ht="21.75" customHeight="1" x14ac:dyDescent="0.2">
      <c r="A12" s="12" t="s">
        <v>24</v>
      </c>
      <c r="C12" s="13">
        <v>0</v>
      </c>
      <c r="E12" s="13">
        <v>0</v>
      </c>
      <c r="G12" s="13">
        <v>0</v>
      </c>
      <c r="I12" s="13">
        <v>0</v>
      </c>
      <c r="K12" s="13">
        <v>8435900</v>
      </c>
      <c r="M12" s="13">
        <v>200022393278</v>
      </c>
      <c r="O12" s="13">
        <v>179583033765</v>
      </c>
      <c r="Q12" s="44">
        <v>20439359513</v>
      </c>
      <c r="R12" s="44"/>
    </row>
  </sheetData>
  <mergeCells count="13"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"/>
  <sheetViews>
    <sheetView rightToLeft="1" view="pageBreakPreview" zoomScale="120" zoomScaleNormal="100" zoomScaleSheetLayoutView="120" workbookViewId="0">
      <selection activeCell="B32" sqref="B32"/>
    </sheetView>
  </sheetViews>
  <sheetFormatPr defaultRowHeight="12.75" x14ac:dyDescent="0.2"/>
  <cols>
    <col min="1" max="1" width="22" bestFit="1" customWidth="1"/>
    <col min="2" max="2" width="1.28515625" customWidth="1"/>
    <col min="3" max="3" width="11.85546875" bestFit="1" customWidth="1"/>
    <col min="4" max="4" width="1.28515625" customWidth="1"/>
    <col min="5" max="5" width="17.5703125" bestFit="1" customWidth="1"/>
    <col min="6" max="6" width="1.28515625" customWidth="1"/>
    <col min="7" max="7" width="17.5703125" bestFit="1" customWidth="1"/>
    <col min="8" max="8" width="1.28515625" customWidth="1"/>
    <col min="9" max="9" width="16.140625" bestFit="1" customWidth="1"/>
    <col min="10" max="10" width="1.28515625" customWidth="1"/>
    <col min="11" max="11" width="11.85546875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8" ht="21.75" customHeight="1" x14ac:dyDescent="0.2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4.45" customHeight="1" x14ac:dyDescent="0.2"/>
    <row r="5" spans="1:18" ht="26.25" customHeight="1" x14ac:dyDescent="0.2">
      <c r="A5" s="34" t="s">
        <v>66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14.45" customHeight="1" x14ac:dyDescent="0.2">
      <c r="A6" s="35" t="s">
        <v>36</v>
      </c>
      <c r="C6" s="35" t="s">
        <v>49</v>
      </c>
      <c r="D6" s="35"/>
      <c r="E6" s="35"/>
      <c r="F6" s="35"/>
      <c r="G6" s="35"/>
      <c r="H6" s="35"/>
      <c r="I6" s="35"/>
      <c r="K6" s="35" t="s">
        <v>50</v>
      </c>
      <c r="L6" s="35"/>
      <c r="M6" s="35"/>
      <c r="N6" s="35"/>
      <c r="O6" s="35"/>
      <c r="P6" s="35"/>
      <c r="Q6" s="35"/>
      <c r="R6" s="35"/>
    </row>
    <row r="7" spans="1:18" ht="48" customHeight="1" x14ac:dyDescent="0.2">
      <c r="A7" s="35"/>
      <c r="C7" s="14" t="s">
        <v>9</v>
      </c>
      <c r="D7" s="3"/>
      <c r="E7" s="14" t="s">
        <v>11</v>
      </c>
      <c r="F7" s="3"/>
      <c r="G7" s="14" t="s">
        <v>64</v>
      </c>
      <c r="H7" s="3"/>
      <c r="I7" s="14" t="s">
        <v>67</v>
      </c>
      <c r="K7" s="14" t="s">
        <v>9</v>
      </c>
      <c r="L7" s="3"/>
      <c r="M7" s="14" t="s">
        <v>11</v>
      </c>
      <c r="N7" s="3"/>
      <c r="O7" s="14" t="s">
        <v>64</v>
      </c>
      <c r="P7" s="3"/>
      <c r="Q7" s="46" t="s">
        <v>67</v>
      </c>
      <c r="R7" s="46"/>
    </row>
    <row r="8" spans="1:18" ht="21.75" customHeight="1" x14ac:dyDescent="0.2">
      <c r="A8" s="5" t="s">
        <v>21</v>
      </c>
      <c r="C8" s="6">
        <v>1555000</v>
      </c>
      <c r="E8" s="6">
        <v>31518604153</v>
      </c>
      <c r="G8" s="6">
        <v>30837641857</v>
      </c>
      <c r="I8" s="6">
        <v>680962296</v>
      </c>
      <c r="K8" s="6">
        <v>1555000</v>
      </c>
      <c r="M8" s="6">
        <v>31518604153</v>
      </c>
      <c r="O8" s="6">
        <v>25840808940</v>
      </c>
      <c r="Q8" s="38">
        <v>5677795213</v>
      </c>
      <c r="R8" s="38"/>
    </row>
    <row r="9" spans="1:18" ht="21.75" customHeight="1" x14ac:dyDescent="0.2">
      <c r="A9" s="8" t="s">
        <v>22</v>
      </c>
      <c r="C9" s="9">
        <v>660</v>
      </c>
      <c r="E9" s="9">
        <v>10928210</v>
      </c>
      <c r="G9" s="9">
        <v>10689995</v>
      </c>
      <c r="I9" s="9">
        <v>238215</v>
      </c>
      <c r="K9" s="9">
        <v>660</v>
      </c>
      <c r="M9" s="9">
        <v>10928210</v>
      </c>
      <c r="O9" s="9">
        <v>10008795</v>
      </c>
      <c r="Q9" s="40">
        <v>919415</v>
      </c>
      <c r="R9" s="40"/>
    </row>
    <row r="10" spans="1:18" ht="21.75" customHeight="1" x14ac:dyDescent="0.2">
      <c r="A10" s="10" t="s">
        <v>23</v>
      </c>
      <c r="C10" s="11">
        <v>17613000</v>
      </c>
      <c r="E10" s="11">
        <v>218096104311</v>
      </c>
      <c r="G10" s="11">
        <v>213394315062</v>
      </c>
      <c r="I10" s="11">
        <v>4701789249</v>
      </c>
      <c r="K10" s="11">
        <v>17613000</v>
      </c>
      <c r="M10" s="11">
        <v>218096104311</v>
      </c>
      <c r="O10" s="11">
        <v>200015497874</v>
      </c>
      <c r="Q10" s="42">
        <v>18080606437</v>
      </c>
      <c r="R10" s="42"/>
    </row>
    <row r="11" spans="1:18" ht="21.75" customHeight="1" x14ac:dyDescent="0.2">
      <c r="A11" s="12" t="s">
        <v>24</v>
      </c>
      <c r="C11" s="13">
        <v>19168660</v>
      </c>
      <c r="E11" s="13">
        <v>249625636674</v>
      </c>
      <c r="G11" s="13">
        <v>244242646914</v>
      </c>
      <c r="I11" s="13">
        <v>5382989760</v>
      </c>
      <c r="K11" s="13">
        <v>19168660</v>
      </c>
      <c r="M11" s="13">
        <v>249625636674</v>
      </c>
      <c r="O11" s="13">
        <v>225866315609</v>
      </c>
      <c r="Q11" s="44">
        <v>23759321065</v>
      </c>
      <c r="R11" s="44"/>
    </row>
    <row r="14" spans="1:18" x14ac:dyDescent="0.2">
      <c r="E14" s="16"/>
      <c r="G14" s="16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SaTTar Naseri</cp:lastModifiedBy>
  <cp:lastPrinted>2024-09-24T08:23:09Z</cp:lastPrinted>
  <dcterms:created xsi:type="dcterms:W3CDTF">2024-09-23T08:45:22Z</dcterms:created>
  <dcterms:modified xsi:type="dcterms:W3CDTF">2024-09-24T08:34:17Z</dcterms:modified>
</cp:coreProperties>
</file>