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ftekhari\گزارش پرتفو\1403\"/>
    </mc:Choice>
  </mc:AlternateContent>
  <xr:revisionPtr revIDLastSave="0" documentId="13_ncr:1_{1F1981F9-1BA0-455C-B4D4-571C53C4BB0C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سرمایه گذاری در املاک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10" r:id="rId5"/>
    <sheet name="سایر درآمدها" sheetId="14" r:id="rId6"/>
    <sheet name="درآمد ناشی از فروش" sheetId="19" r:id="rId7"/>
    <sheet name="درآمد ناشی از تغییر قیمت اوراق" sheetId="21" r:id="rId8"/>
  </sheets>
  <definedNames>
    <definedName name="_xlnm.Print_Area" localSheetId="3">درآمد!$A$1:$I$13</definedName>
    <definedName name="_xlnm.Print_Area" localSheetId="4">'درآمد سرمایه گذاری در صندوق'!$A$1:$M$15</definedName>
    <definedName name="_xlnm.Print_Area" localSheetId="7">'درآمد ناشی از تغییر قیمت اوراق'!$A$1:$K$11</definedName>
    <definedName name="_xlnm.Print_Area" localSheetId="6">'درآمد ناشی از فروش'!$A$1:$K$12</definedName>
    <definedName name="_xlnm.Print_Area" localSheetId="5">'سایر درآمدها'!$A$1:$E$11</definedName>
    <definedName name="_xlnm.Print_Area" localSheetId="2">سپرده!$A$1:$H$10</definedName>
    <definedName name="_xlnm.Print_Area" localSheetId="1">'واحدهای صندوق'!$A$1:$X$12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1" l="1"/>
  <c r="H11" i="21"/>
  <c r="D11" i="21"/>
  <c r="E11" i="21"/>
  <c r="F11" i="21"/>
  <c r="G11" i="21"/>
  <c r="C11" i="21"/>
  <c r="C12" i="19"/>
  <c r="D12" i="19"/>
  <c r="E12" i="19"/>
  <c r="B12" i="19"/>
  <c r="C11" i="14"/>
  <c r="D11" i="14"/>
  <c r="L15" i="10"/>
  <c r="L14" i="10"/>
  <c r="L13" i="10"/>
  <c r="L12" i="10"/>
  <c r="L11" i="10"/>
  <c r="L10" i="10"/>
  <c r="L9" i="10"/>
  <c r="G10" i="10"/>
  <c r="K15" i="10"/>
  <c r="J15" i="10"/>
  <c r="I15" i="10"/>
  <c r="E15" i="10"/>
  <c r="F15" i="10"/>
  <c r="G11" i="10" s="1"/>
  <c r="D15" i="10"/>
  <c r="D13" i="8"/>
  <c r="F12" i="8" s="1"/>
  <c r="D10" i="7"/>
  <c r="C10" i="7"/>
  <c r="W12" i="4"/>
  <c r="U12" i="4"/>
  <c r="E12" i="4"/>
  <c r="G12" i="4"/>
  <c r="I12" i="4"/>
  <c r="K12" i="4"/>
  <c r="M12" i="4"/>
  <c r="O12" i="4"/>
  <c r="C12" i="4"/>
  <c r="G9" i="10" l="1"/>
  <c r="G14" i="10"/>
  <c r="G13" i="10"/>
  <c r="G12" i="10"/>
  <c r="F9" i="8"/>
  <c r="F13" i="8"/>
  <c r="G15" i="10" l="1"/>
</calcChain>
</file>

<file path=xl/sharedStrings.xml><?xml version="1.0" encoding="utf-8"?>
<sst xmlns="http://schemas.openxmlformats.org/spreadsheetml/2006/main" count="179" uniqueCount="70">
  <si>
    <t>صندوق سرمایه گذاری املاک و مستغلات مدیریت ارزش مسکن</t>
  </si>
  <si>
    <t>صورت وضعیت پرتفوی</t>
  </si>
  <si>
    <t>تغییرات طی دوره</t>
  </si>
  <si>
    <t>1403/03/31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</si>
  <si>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</si>
  <si>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</si>
  <si>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</si>
  <si>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</si>
  <si>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</si>
  <si>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</si>
  <si>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</si>
  <si>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</si>
  <si>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</si>
  <si>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</si>
  <si>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</si>
  <si>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</si>
  <si>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</si>
  <si>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</si>
  <si>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اندیشه ورزان صباتامین -د</t>
  </si>
  <si>
    <t>صندوق س. ثبات ویستا -د</t>
  </si>
  <si>
    <t>صندوق س. کارا -د</t>
  </si>
  <si>
    <t>صندوق س.اعتماد آفرین پارسیان-د</t>
  </si>
  <si>
    <t>صندوق س. لبخند فارابی-د</t>
  </si>
  <si>
    <t>صندوق س.بازده مانا-د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</si>
  <si>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</si>
  <si>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</si>
  <si>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</si>
  <si>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</si>
  <si>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</si>
  <si>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</si>
  <si>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ملت دکتر فاطمی 9701757281 نرخ سود 0 درصد</t>
  </si>
  <si>
    <t>صورت وضعیت درآمدها</t>
  </si>
  <si>
    <t>درآمد حاصل از سرمایه گذاری ها</t>
  </si>
  <si>
    <t>شرح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</si>
  <si>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</si>
  <si>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</si>
  <si>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</si>
  <si>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</si>
  <si>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</si>
  <si>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</si>
  <si>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</si>
  <si>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</si>
  <si>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</si>
  <si>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</si>
  <si>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</si>
  <si>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</si>
  <si>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</si>
  <si>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معین برای سایر درآمدهای تنزیل سود بانک</t>
  </si>
  <si>
    <t>تعدیل کارمزد کارگزار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</si>
  <si>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</si>
  <si>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</si>
  <si>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</si>
  <si>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</si>
  <si>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</si>
  <si>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</si>
  <si>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نام </t>
  </si>
  <si>
    <t>1398/04/31</t>
  </si>
  <si>
    <t>1398/05/31</t>
  </si>
  <si>
    <t>بهای تمام شده
(میلیارد ریال)</t>
  </si>
  <si>
    <t>خالص ارزش فروش
(میلیارد ریال)</t>
  </si>
  <si>
    <t>قیمت بازار
(ریال)</t>
  </si>
  <si>
    <t>درصد به کل دارایی‌های صندوق</t>
  </si>
  <si>
    <t>بهای تمام شده
(میلیون ریال)</t>
  </si>
  <si>
    <t>قیمت بازار</t>
  </si>
  <si>
    <t>ساختمان ملاصدرا</t>
  </si>
  <si>
    <t>90.75%</t>
  </si>
  <si>
    <t>برای ماه منتهی به 1403/04/31</t>
  </si>
  <si>
    <t>1403/04/31</t>
  </si>
  <si>
    <t>سرمایه گذاری در املاک</t>
  </si>
  <si>
    <t>1.89%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</si>
</sst>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20"/>
      <color rgb="FF000000"/>
      <name val="B Nazanin"/>
      <charset val="178"/>
    </font>
    <font>
      <b/>
      <sz val="14"/>
      <name val="B Nazanin"/>
      <charset val="178"/>
    </font>
    <font>
      <b/>
      <sz val="10"/>
      <color rgb="FF000000"/>
      <name val="Arial"/>
      <family val="2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2"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left"/>
    </xf>
    <xf numFmtId="3" fontId="6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9" fontId="2" fillId="0" borderId="1" xfId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4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4" fontId="3" fillId="0" borderId="1" xfId="0" applyNumberFormat="1" applyFont="1" applyBorder="1" applyAlignment="1">
      <alignment horizontal="center" vertical="top"/>
    </xf>
    <xf numFmtId="9" fontId="3" fillId="0" borderId="1" xfId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readingOrder="2"/>
    </xf>
    <xf numFmtId="0" fontId="4" fillId="0" borderId="1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top"/>
    </xf>
    <xf numFmtId="3" fontId="2" fillId="0" borderId="3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" xfId="0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FB3E2-9D8F-4D5A-AC92-A86A064AE2FC}">
  <sheetPr>
    <pageSetUpPr fitToPage="1"/>
  </sheetPr>
  <dimension ref="A1:M8"/>
  <sheetViews>
    <sheetView rightToLeft="1"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30.42578125" customWidth="1"/>
    <col min="3" max="3" width="21.28515625" bestFit="1" customWidth="1"/>
    <col min="4" max="4" width="25.28515625" customWidth="1"/>
    <col min="6" max="6" width="24.140625" customWidth="1"/>
    <col min="8" max="8" width="14.42578125" customWidth="1"/>
    <col min="10" max="10" width="16" customWidth="1"/>
    <col min="11" max="11" width="23" customWidth="1"/>
    <col min="12" max="12" width="23.85546875" customWidth="1"/>
    <col min="13" max="13" width="22.7109375" customWidth="1"/>
  </cols>
  <sheetData>
    <row r="1" spans="1:13" ht="33.75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33.75" x14ac:dyDescent="0.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33.75" x14ac:dyDescent="0.2">
      <c r="A3" s="25" t="s">
        <v>66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24" x14ac:dyDescent="0.2">
      <c r="A4" s="20" t="s">
        <v>68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 ht="33.75" x14ac:dyDescent="0.2">
      <c r="A5" s="25" t="s">
        <v>55</v>
      </c>
      <c r="B5" s="25" t="s">
        <v>3</v>
      </c>
      <c r="C5" s="25" t="s">
        <v>56</v>
      </c>
      <c r="D5" s="25" t="s">
        <v>56</v>
      </c>
      <c r="E5" s="25" t="s">
        <v>2</v>
      </c>
      <c r="F5" s="25" t="s">
        <v>2</v>
      </c>
      <c r="G5" s="25" t="s">
        <v>2</v>
      </c>
      <c r="H5" s="25" t="s">
        <v>2</v>
      </c>
      <c r="I5" s="25" t="s">
        <v>67</v>
      </c>
      <c r="J5" s="25" t="s">
        <v>57</v>
      </c>
      <c r="K5" s="25" t="s">
        <v>57</v>
      </c>
      <c r="L5" s="25" t="s">
        <v>57</v>
      </c>
      <c r="M5" s="25" t="s">
        <v>57</v>
      </c>
    </row>
    <row r="6" spans="1:13" ht="33.75" x14ac:dyDescent="0.2">
      <c r="A6" s="25" t="s">
        <v>6</v>
      </c>
      <c r="B6" s="25" t="s">
        <v>7</v>
      </c>
      <c r="C6" s="27" t="s">
        <v>58</v>
      </c>
      <c r="D6" s="27" t="s">
        <v>59</v>
      </c>
      <c r="E6" s="25" t="s">
        <v>4</v>
      </c>
      <c r="F6" s="25" t="s">
        <v>4</v>
      </c>
      <c r="G6" s="25" t="s">
        <v>5</v>
      </c>
      <c r="H6" s="25" t="s">
        <v>5</v>
      </c>
      <c r="I6" s="25" t="s">
        <v>7</v>
      </c>
      <c r="J6" s="27" t="s">
        <v>60</v>
      </c>
      <c r="K6" s="27" t="s">
        <v>58</v>
      </c>
      <c r="L6" s="27" t="s">
        <v>59</v>
      </c>
      <c r="M6" s="27" t="s">
        <v>61</v>
      </c>
    </row>
    <row r="7" spans="1:13" ht="67.5" x14ac:dyDescent="0.2">
      <c r="A7" s="25" t="s">
        <v>6</v>
      </c>
      <c r="B7" s="25" t="s">
        <v>7</v>
      </c>
      <c r="C7" s="25" t="s">
        <v>8</v>
      </c>
      <c r="D7" s="27" t="s">
        <v>9</v>
      </c>
      <c r="E7" s="1" t="s">
        <v>7</v>
      </c>
      <c r="F7" s="2" t="s">
        <v>62</v>
      </c>
      <c r="G7" s="1" t="s">
        <v>7</v>
      </c>
      <c r="H7" s="2" t="s">
        <v>10</v>
      </c>
      <c r="I7" s="25" t="s">
        <v>7</v>
      </c>
      <c r="J7" s="25" t="s">
        <v>63</v>
      </c>
      <c r="K7" s="25" t="s">
        <v>8</v>
      </c>
      <c r="L7" s="27" t="s">
        <v>9</v>
      </c>
      <c r="M7" s="27" t="s">
        <v>61</v>
      </c>
    </row>
    <row r="8" spans="1:13" ht="33.75" x14ac:dyDescent="0.2">
      <c r="A8" s="2" t="s">
        <v>64</v>
      </c>
      <c r="B8" s="1">
        <v>1</v>
      </c>
      <c r="C8" s="3">
        <v>1500</v>
      </c>
      <c r="D8" s="3">
        <v>1500</v>
      </c>
      <c r="E8" s="3">
        <v>0</v>
      </c>
      <c r="F8" s="3">
        <v>0</v>
      </c>
      <c r="G8" s="1">
        <v>0</v>
      </c>
      <c r="H8" s="1">
        <v>0</v>
      </c>
      <c r="I8" s="3">
        <v>1</v>
      </c>
      <c r="J8" s="3">
        <v>0</v>
      </c>
      <c r="K8" s="3">
        <v>1500</v>
      </c>
      <c r="L8" s="3">
        <v>1500</v>
      </c>
      <c r="M8" s="4" t="s">
        <v>65</v>
      </c>
    </row>
  </sheetData>
  <mergeCells count="17">
    <mergeCell ref="L6:L7"/>
    <mergeCell ref="A1:M1"/>
    <mergeCell ref="A2:M2"/>
    <mergeCell ref="A3:M3"/>
    <mergeCell ref="A5:A7"/>
    <mergeCell ref="B5:D5"/>
    <mergeCell ref="E5:H5"/>
    <mergeCell ref="I5:M5"/>
    <mergeCell ref="B6:B7"/>
    <mergeCell ref="C6:C7"/>
    <mergeCell ref="D6:D7"/>
    <mergeCell ref="M6:M7"/>
    <mergeCell ref="E6:F6"/>
    <mergeCell ref="G6:H6"/>
    <mergeCell ref="I6:I7"/>
    <mergeCell ref="J6:J7"/>
    <mergeCell ref="K6:K7"/>
  </mergeCells>
  <pageMargins left="0.39" right="0.39" top="0.39" bottom="0.39" header="0" footer="0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7"/>
  <sheetViews>
    <sheetView rightToLeft="1" view="pageBreakPreview" zoomScaleNormal="100" zoomScaleSheetLayoutView="100" workbookViewId="0">
      <selection activeCell="A5" sqref="A5"/>
    </sheetView>
  </sheetViews>
  <sheetFormatPr defaultRowHeight="12.75" x14ac:dyDescent="0.2"/>
  <cols>
    <col min="1" max="1" width="5.140625" customWidth="1"/>
    <col min="2" max="2" width="17" customWidth="1"/>
    <col min="3" max="3" width="2.5703125" customWidth="1"/>
    <col min="4" max="4" width="10.42578125" customWidth="1"/>
    <col min="5" max="5" width="1.28515625" hidden="1" customWidth="1"/>
    <col min="6" max="6" width="17.28515625" bestFit="1" customWidth="1"/>
    <col min="7" max="7" width="1.28515625" hidden="1" customWidth="1"/>
    <col min="8" max="8" width="17.28515625" bestFit="1" customWidth="1"/>
    <col min="9" max="9" width="5.42578125" bestFit="1" customWidth="1"/>
    <col min="10" max="10" width="1.28515625" hidden="1" customWidth="1"/>
    <col min="11" max="11" width="12.85546875" bestFit="1" customWidth="1"/>
    <col min="12" max="12" width="1.28515625" hidden="1" customWidth="1"/>
    <col min="13" max="13" width="5.42578125" bestFit="1" customWidth="1"/>
    <col min="14" max="14" width="10.28515625" bestFit="1" customWidth="1"/>
    <col min="15" max="15" width="10.85546875" bestFit="1" customWidth="1"/>
    <col min="16" max="16" width="1.28515625" hidden="1" customWidth="1"/>
    <col min="17" max="17" width="15.7109375" customWidth="1"/>
    <col min="18" max="18" width="1.28515625" hidden="1" customWidth="1"/>
    <col min="19" max="19" width="17.7109375" bestFit="1" customWidth="1"/>
    <col min="20" max="20" width="1.28515625" hidden="1" customWidth="1"/>
    <col min="21" max="21" width="17.5703125" bestFit="1" customWidth="1"/>
    <col min="22" max="22" width="1.28515625" hidden="1" customWidth="1"/>
    <col min="23" max="23" width="11" bestFit="1" customWidth="1"/>
    <col min="24" max="24" width="0.28515625" customWidth="1"/>
  </cols>
  <sheetData>
    <row r="1" spans="1:23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21.7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3" ht="21.75" customHeight="1" x14ac:dyDescent="0.2">
      <c r="A3" s="30" t="s">
        <v>66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1:23" ht="14.45" customHeight="1" x14ac:dyDescent="0.2"/>
    <row r="5" spans="1:23" ht="22.5" customHeight="1" x14ac:dyDescent="0.2">
      <c r="A5" s="20" t="s">
        <v>12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ht="14.45" customHeight="1" x14ac:dyDescent="0.2">
      <c r="A6" s="41"/>
      <c r="B6" s="42"/>
      <c r="C6" s="35" t="s">
        <v>3</v>
      </c>
      <c r="D6" s="36"/>
      <c r="E6" s="36"/>
      <c r="F6" s="36"/>
      <c r="G6" s="36"/>
      <c r="H6" s="37"/>
      <c r="I6" s="31" t="s">
        <v>2</v>
      </c>
      <c r="J6" s="31"/>
      <c r="K6" s="31"/>
      <c r="L6" s="31"/>
      <c r="M6" s="31"/>
      <c r="N6" s="31"/>
      <c r="O6" s="31" t="s">
        <v>67</v>
      </c>
      <c r="P6" s="31"/>
      <c r="Q6" s="31"/>
      <c r="R6" s="31"/>
      <c r="S6" s="31"/>
      <c r="T6" s="31"/>
      <c r="U6" s="31"/>
      <c r="V6" s="31"/>
      <c r="W6" s="31"/>
    </row>
    <row r="7" spans="1:23" ht="14.45" customHeight="1" x14ac:dyDescent="0.2">
      <c r="A7" s="43"/>
      <c r="B7" s="44"/>
      <c r="C7" s="38"/>
      <c r="D7" s="39"/>
      <c r="E7" s="39"/>
      <c r="F7" s="39"/>
      <c r="G7" s="39"/>
      <c r="H7" s="40"/>
      <c r="I7" s="31" t="s">
        <v>13</v>
      </c>
      <c r="J7" s="31"/>
      <c r="K7" s="31"/>
      <c r="L7" s="5"/>
      <c r="M7" s="31" t="s">
        <v>14</v>
      </c>
      <c r="N7" s="31"/>
      <c r="O7" s="5"/>
      <c r="P7" s="5"/>
      <c r="Q7" s="5"/>
      <c r="R7" s="5"/>
      <c r="S7" s="5"/>
      <c r="T7" s="5"/>
      <c r="U7" s="5"/>
      <c r="V7" s="5"/>
      <c r="W7" s="5"/>
    </row>
    <row r="8" spans="1:23" ht="42" customHeight="1" x14ac:dyDescent="0.2">
      <c r="A8" s="32" t="s">
        <v>15</v>
      </c>
      <c r="B8" s="32"/>
      <c r="C8" s="33" t="s">
        <v>16</v>
      </c>
      <c r="D8" s="34"/>
      <c r="E8" s="11"/>
      <c r="F8" s="10" t="s">
        <v>8</v>
      </c>
      <c r="G8" s="11"/>
      <c r="H8" s="10" t="s">
        <v>9</v>
      </c>
      <c r="I8" s="10" t="s">
        <v>7</v>
      </c>
      <c r="J8" s="11"/>
      <c r="K8" s="10" t="s">
        <v>8</v>
      </c>
      <c r="L8" s="11"/>
      <c r="M8" s="10" t="s">
        <v>7</v>
      </c>
      <c r="N8" s="10" t="s">
        <v>10</v>
      </c>
      <c r="O8" s="10" t="s">
        <v>7</v>
      </c>
      <c r="P8" s="11"/>
      <c r="Q8" s="10" t="s">
        <v>17</v>
      </c>
      <c r="R8" s="11"/>
      <c r="S8" s="10" t="s">
        <v>8</v>
      </c>
      <c r="T8" s="11"/>
      <c r="U8" s="10" t="s">
        <v>9</v>
      </c>
      <c r="V8" s="11"/>
      <c r="W8" s="10" t="s">
        <v>11</v>
      </c>
    </row>
    <row r="9" spans="1:23" ht="21.75" customHeight="1" x14ac:dyDescent="0.2">
      <c r="A9" s="45" t="s">
        <v>19</v>
      </c>
      <c r="B9" s="45"/>
      <c r="C9" s="47">
        <v>1555000</v>
      </c>
      <c r="D9" s="48"/>
      <c r="E9" s="22"/>
      <c r="F9" s="21">
        <v>20049263532</v>
      </c>
      <c r="G9" s="22"/>
      <c r="H9" s="21">
        <v>29424411888.125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21">
        <v>1555000</v>
      </c>
      <c r="P9" s="22"/>
      <c r="Q9" s="21">
        <v>19363</v>
      </c>
      <c r="R9" s="22"/>
      <c r="S9" s="21">
        <v>20049263532</v>
      </c>
      <c r="T9" s="22"/>
      <c r="U9" s="21">
        <v>30103819475.3125</v>
      </c>
      <c r="V9" s="22"/>
      <c r="W9" s="23">
        <v>1.7</v>
      </c>
    </row>
    <row r="10" spans="1:23" ht="21.75" customHeight="1" x14ac:dyDescent="0.2">
      <c r="A10" s="45" t="s">
        <v>22</v>
      </c>
      <c r="B10" s="45"/>
      <c r="C10" s="47">
        <v>660</v>
      </c>
      <c r="D10" s="48"/>
      <c r="E10" s="22"/>
      <c r="F10" s="21">
        <v>10008795</v>
      </c>
      <c r="G10" s="22"/>
      <c r="H10" s="21">
        <v>10197727.567500001</v>
      </c>
      <c r="I10" s="8">
        <v>0</v>
      </c>
      <c r="J10" s="8">
        <v>0</v>
      </c>
      <c r="K10" s="8">
        <v>0</v>
      </c>
      <c r="L10" s="5"/>
      <c r="M10" s="8">
        <v>0</v>
      </c>
      <c r="N10" s="8">
        <v>0</v>
      </c>
      <c r="O10" s="21">
        <v>660</v>
      </c>
      <c r="P10" s="22"/>
      <c r="Q10" s="21">
        <v>15801</v>
      </c>
      <c r="R10" s="22"/>
      <c r="S10" s="21">
        <v>10008795</v>
      </c>
      <c r="T10" s="22"/>
      <c r="U10" s="21">
        <v>10426704.626250001</v>
      </c>
      <c r="V10" s="22"/>
      <c r="W10" s="23">
        <v>0</v>
      </c>
    </row>
    <row r="11" spans="1:23" ht="21.75" customHeight="1" x14ac:dyDescent="0.2">
      <c r="A11" s="45" t="s">
        <v>23</v>
      </c>
      <c r="B11" s="45"/>
      <c r="C11" s="47">
        <v>17613000</v>
      </c>
      <c r="D11" s="48"/>
      <c r="E11" s="22"/>
      <c r="F11" s="21">
        <v>200015497874</v>
      </c>
      <c r="G11" s="22"/>
      <c r="H11" s="21">
        <v>203885078378.625</v>
      </c>
      <c r="I11" s="8">
        <v>0</v>
      </c>
      <c r="J11" s="8">
        <v>0</v>
      </c>
      <c r="K11" s="8">
        <v>0</v>
      </c>
      <c r="L11" s="5"/>
      <c r="M11" s="8">
        <v>0</v>
      </c>
      <c r="N11" s="8">
        <v>0</v>
      </c>
      <c r="O11" s="21">
        <v>17613000</v>
      </c>
      <c r="P11" s="22"/>
      <c r="Q11" s="21">
        <v>11842</v>
      </c>
      <c r="R11" s="22"/>
      <c r="S11" s="21">
        <v>200015497874</v>
      </c>
      <c r="T11" s="22"/>
      <c r="U11" s="21">
        <v>208534038535.125</v>
      </c>
      <c r="V11" s="22"/>
      <c r="W11" s="23">
        <v>11.81</v>
      </c>
    </row>
    <row r="12" spans="1:23" ht="21.75" customHeight="1" x14ac:dyDescent="0.2">
      <c r="A12" s="46" t="s">
        <v>24</v>
      </c>
      <c r="B12" s="46"/>
      <c r="C12" s="28">
        <f>SUM(C9:D11)</f>
        <v>19168660</v>
      </c>
      <c r="D12" s="29"/>
      <c r="E12" s="28">
        <f>SUM(E9:F11)</f>
        <v>220074770201</v>
      </c>
      <c r="F12" s="29"/>
      <c r="G12" s="28">
        <f>SUM(G9:H11)</f>
        <v>233319687994.3175</v>
      </c>
      <c r="H12" s="29"/>
      <c r="I12" s="28">
        <f>SUM(I9:J11)</f>
        <v>0</v>
      </c>
      <c r="J12" s="29"/>
      <c r="K12" s="28">
        <f>SUM(K9:L11)</f>
        <v>0</v>
      </c>
      <c r="L12" s="29"/>
      <c r="M12" s="28">
        <f>SUM(M9:N11)</f>
        <v>0</v>
      </c>
      <c r="N12" s="29"/>
      <c r="O12" s="28">
        <f>SUM(O9:P11)</f>
        <v>19168660</v>
      </c>
      <c r="P12" s="29"/>
      <c r="Q12" s="16"/>
      <c r="R12" s="15"/>
      <c r="S12" s="16">
        <v>220074770201</v>
      </c>
      <c r="T12" s="16">
        <v>220074770201</v>
      </c>
      <c r="U12" s="16">
        <f>SUM(U9:U11)</f>
        <v>238648284715.06375</v>
      </c>
      <c r="V12" s="15"/>
      <c r="W12" s="16">
        <f>SUM(W9:W11)</f>
        <v>13.51</v>
      </c>
    </row>
    <row r="16" spans="1:23" x14ac:dyDescent="0.2">
      <c r="M16" s="17"/>
    </row>
    <row r="17" spans="13:13" x14ac:dyDescent="0.2">
      <c r="M17" s="17"/>
    </row>
  </sheetData>
  <mergeCells count="25">
    <mergeCell ref="A10:B10"/>
    <mergeCell ref="A11:B11"/>
    <mergeCell ref="A12:B12"/>
    <mergeCell ref="A9:B9"/>
    <mergeCell ref="C9:D9"/>
    <mergeCell ref="C12:D12"/>
    <mergeCell ref="C11:D11"/>
    <mergeCell ref="C10:D10"/>
    <mergeCell ref="I7:K7"/>
    <mergeCell ref="M7:N7"/>
    <mergeCell ref="A8:B8"/>
    <mergeCell ref="C8:D8"/>
    <mergeCell ref="C6:H7"/>
    <mergeCell ref="A6:B7"/>
    <mergeCell ref="A1:W1"/>
    <mergeCell ref="A2:W2"/>
    <mergeCell ref="A3:W3"/>
    <mergeCell ref="I6:N6"/>
    <mergeCell ref="O6:W6"/>
    <mergeCell ref="O12:P12"/>
    <mergeCell ref="E12:F12"/>
    <mergeCell ref="G12:H12"/>
    <mergeCell ref="I12:J12"/>
    <mergeCell ref="K12:L12"/>
    <mergeCell ref="M12:N12"/>
  </mergeCells>
  <pageMargins left="0.39" right="0.39" top="0.39" bottom="0.39" header="0" footer="0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0"/>
  <sheetViews>
    <sheetView rightToLeft="1" view="pageBreakPreview" zoomScale="130" zoomScaleNormal="100" zoomScaleSheetLayoutView="130" workbookViewId="0">
      <selection activeCell="A5" sqref="A5"/>
    </sheetView>
  </sheetViews>
  <sheetFormatPr defaultRowHeight="12.75" x14ac:dyDescent="0.2"/>
  <cols>
    <col min="1" max="1" width="5.140625" customWidth="1"/>
    <col min="2" max="2" width="47.28515625" customWidth="1"/>
    <col min="3" max="3" width="16" bestFit="1" customWidth="1"/>
    <col min="4" max="4" width="15" bestFit="1" customWidth="1"/>
    <col min="5" max="5" width="13" customWidth="1"/>
    <col min="6" max="6" width="16" bestFit="1" customWidth="1"/>
    <col min="7" max="7" width="19.42578125" customWidth="1"/>
    <col min="8" max="8" width="0.28515625" customWidth="1"/>
  </cols>
  <sheetData>
    <row r="1" spans="1:7" ht="29.1" customHeight="1" x14ac:dyDescent="0.2">
      <c r="A1" s="30" t="s">
        <v>0</v>
      </c>
      <c r="B1" s="30"/>
      <c r="C1" s="30"/>
      <c r="D1" s="30"/>
      <c r="E1" s="30"/>
      <c r="F1" s="30"/>
      <c r="G1" s="30"/>
    </row>
    <row r="2" spans="1:7" ht="21.75" customHeight="1" x14ac:dyDescent="0.2">
      <c r="A2" s="30" t="s">
        <v>1</v>
      </c>
      <c r="B2" s="30"/>
      <c r="C2" s="30"/>
      <c r="D2" s="30"/>
      <c r="E2" s="30"/>
      <c r="F2" s="30"/>
      <c r="G2" s="30"/>
    </row>
    <row r="3" spans="1:7" ht="21.75" customHeight="1" x14ac:dyDescent="0.2">
      <c r="A3" s="30" t="s">
        <v>66</v>
      </c>
      <c r="B3" s="30"/>
      <c r="C3" s="30"/>
      <c r="D3" s="30"/>
      <c r="E3" s="30"/>
      <c r="F3" s="30"/>
      <c r="G3" s="30"/>
    </row>
    <row r="4" spans="1:7" ht="14.45" customHeight="1" x14ac:dyDescent="0.2">
      <c r="A4" s="19"/>
      <c r="B4" s="19"/>
    </row>
    <row r="5" spans="1:7" ht="24" x14ac:dyDescent="0.2">
      <c r="A5" s="20" t="s">
        <v>25</v>
      </c>
      <c r="B5" s="20"/>
      <c r="C5" s="9"/>
      <c r="D5" s="9"/>
      <c r="E5" s="9"/>
      <c r="F5" s="9"/>
      <c r="G5" s="9"/>
    </row>
    <row r="6" spans="1:7" ht="14.45" customHeight="1" x14ac:dyDescent="0.2">
      <c r="A6" s="41"/>
      <c r="B6" s="42"/>
      <c r="C6" s="6" t="s">
        <v>3</v>
      </c>
      <c r="D6" s="31" t="s">
        <v>2</v>
      </c>
      <c r="E6" s="31"/>
      <c r="F6" s="49" t="s">
        <v>67</v>
      </c>
      <c r="G6" s="50"/>
    </row>
    <row r="7" spans="1:7" ht="14.45" customHeight="1" x14ac:dyDescent="0.2">
      <c r="A7" s="43"/>
      <c r="B7" s="44"/>
      <c r="C7" s="5"/>
      <c r="D7" s="5"/>
      <c r="E7" s="5"/>
      <c r="F7" s="5"/>
      <c r="G7" s="5"/>
    </row>
    <row r="8" spans="1:7" ht="14.45" customHeight="1" x14ac:dyDescent="0.2">
      <c r="A8" s="49" t="s">
        <v>26</v>
      </c>
      <c r="B8" s="50"/>
      <c r="C8" s="6" t="s">
        <v>27</v>
      </c>
      <c r="D8" s="6" t="s">
        <v>28</v>
      </c>
      <c r="E8" s="6" t="s">
        <v>29</v>
      </c>
      <c r="F8" s="6" t="s">
        <v>27</v>
      </c>
      <c r="G8" s="6" t="s">
        <v>11</v>
      </c>
    </row>
    <row r="9" spans="1:7" ht="21.75" customHeight="1" x14ac:dyDescent="0.2">
      <c r="A9" s="51" t="s">
        <v>30</v>
      </c>
      <c r="B9" s="52"/>
      <c r="C9" s="21">
        <v>33356840760</v>
      </c>
      <c r="D9" s="21">
        <v>0</v>
      </c>
      <c r="E9" s="21">
        <v>0</v>
      </c>
      <c r="F9" s="21">
        <v>33356840760</v>
      </c>
      <c r="G9" s="23" t="s">
        <v>69</v>
      </c>
    </row>
    <row r="10" spans="1:7" ht="21.75" customHeight="1" x14ac:dyDescent="0.2">
      <c r="A10" s="49" t="s">
        <v>24</v>
      </c>
      <c r="B10" s="50"/>
      <c r="C10" s="16">
        <f>SUM(C9)</f>
        <v>33356840760</v>
      </c>
      <c r="D10" s="16">
        <f>SUM(D9)</f>
        <v>0</v>
      </c>
      <c r="E10" s="16">
        <v>0</v>
      </c>
      <c r="F10" s="16">
        <v>33356840760</v>
      </c>
      <c r="G10" s="23">
        <v>0</v>
      </c>
    </row>
  </sheetData>
  <mergeCells count="9">
    <mergeCell ref="A8:B8"/>
    <mergeCell ref="A9:B9"/>
    <mergeCell ref="A10:B10"/>
    <mergeCell ref="A1:G1"/>
    <mergeCell ref="A2:G2"/>
    <mergeCell ref="A3:G3"/>
    <mergeCell ref="D6:E6"/>
    <mergeCell ref="F6:G6"/>
    <mergeCell ref="A6:B7"/>
  </mergeCells>
  <pageMargins left="0.39" right="0.39" top="0.39" bottom="0.39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4"/>
  <sheetViews>
    <sheetView rightToLeft="1" view="pageBreakPreview" zoomScale="110" zoomScaleNormal="100" zoomScaleSheetLayoutView="110" workbookViewId="0">
      <selection activeCell="A5" sqref="A5"/>
    </sheetView>
  </sheetViews>
  <sheetFormatPr defaultRowHeight="12.75" x14ac:dyDescent="0.2"/>
  <cols>
    <col min="1" max="1" width="2.5703125" customWidth="1"/>
    <col min="2" max="2" width="50.85546875" customWidth="1"/>
    <col min="3" max="3" width="1.28515625" hidden="1" customWidth="1"/>
    <col min="4" max="4" width="22" customWidth="1"/>
    <col min="5" max="5" width="1.28515625" hidden="1" customWidth="1"/>
    <col min="6" max="6" width="11.140625" bestFit="1" customWidth="1"/>
    <col min="7" max="7" width="1.28515625" hidden="1" customWidth="1"/>
    <col min="8" max="8" width="11" customWidth="1"/>
    <col min="9" max="9" width="0.28515625" customWidth="1"/>
  </cols>
  <sheetData>
    <row r="1" spans="1:8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</row>
    <row r="2" spans="1:8" ht="21.75" customHeight="1" x14ac:dyDescent="0.2">
      <c r="A2" s="30" t="s">
        <v>31</v>
      </c>
      <c r="B2" s="30"/>
      <c r="C2" s="30"/>
      <c r="D2" s="30"/>
      <c r="E2" s="30"/>
      <c r="F2" s="30"/>
      <c r="G2" s="30"/>
      <c r="H2" s="30"/>
    </row>
    <row r="3" spans="1:8" ht="21.75" customHeight="1" x14ac:dyDescent="0.2">
      <c r="A3" s="30" t="s">
        <v>66</v>
      </c>
      <c r="B3" s="30"/>
      <c r="C3" s="30"/>
      <c r="D3" s="30"/>
      <c r="E3" s="30"/>
      <c r="F3" s="30"/>
      <c r="G3" s="30"/>
      <c r="H3" s="30"/>
    </row>
    <row r="4" spans="1:8" ht="14.45" customHeight="1" x14ac:dyDescent="0.2"/>
    <row r="5" spans="1:8" ht="29.1" customHeight="1" x14ac:dyDescent="0.2">
      <c r="A5" s="9" t="s">
        <v>32</v>
      </c>
      <c r="B5" s="9"/>
      <c r="C5" s="9"/>
      <c r="D5" s="9"/>
      <c r="E5" s="9"/>
      <c r="F5" s="9"/>
      <c r="G5" s="9"/>
      <c r="H5" s="9"/>
    </row>
    <row r="6" spans="1:8" ht="14.45" customHeight="1" x14ac:dyDescent="0.2"/>
    <row r="7" spans="1:8" ht="42" x14ac:dyDescent="0.2">
      <c r="A7" s="32" t="s">
        <v>33</v>
      </c>
      <c r="B7" s="32"/>
      <c r="C7" s="11"/>
      <c r="D7" s="10" t="s">
        <v>27</v>
      </c>
      <c r="E7" s="11"/>
      <c r="F7" s="10" t="s">
        <v>34</v>
      </c>
      <c r="G7" s="11"/>
      <c r="H7" s="10" t="s">
        <v>35</v>
      </c>
    </row>
    <row r="8" spans="1:8" ht="21.75" customHeight="1" x14ac:dyDescent="0.2">
      <c r="A8" s="45" t="s">
        <v>36</v>
      </c>
      <c r="B8" s="45"/>
      <c r="C8" s="5"/>
      <c r="D8" s="21">
        <v>0</v>
      </c>
      <c r="E8" s="5"/>
      <c r="F8" s="23">
        <v>0</v>
      </c>
      <c r="G8" s="22"/>
      <c r="H8" s="23">
        <v>0</v>
      </c>
    </row>
    <row r="9" spans="1:8" ht="18.75" x14ac:dyDescent="0.2">
      <c r="A9" s="54" t="s">
        <v>37</v>
      </c>
      <c r="B9" s="54"/>
      <c r="C9" s="5"/>
      <c r="D9" s="21">
        <v>5328596721</v>
      </c>
      <c r="E9" s="5"/>
      <c r="F9" s="23">
        <f>D9/D13*100</f>
        <v>35.300767263112341</v>
      </c>
      <c r="G9" s="22"/>
      <c r="H9" s="23">
        <v>0.3</v>
      </c>
    </row>
    <row r="10" spans="1:8" ht="21.75" customHeight="1" x14ac:dyDescent="0.2">
      <c r="A10" s="45" t="s">
        <v>38</v>
      </c>
      <c r="B10" s="45"/>
      <c r="C10" s="5"/>
      <c r="D10" s="21">
        <v>0</v>
      </c>
      <c r="E10" s="5"/>
      <c r="F10" s="23">
        <v>0</v>
      </c>
      <c r="G10" s="22"/>
      <c r="H10" s="23">
        <v>0</v>
      </c>
    </row>
    <row r="11" spans="1:8" ht="21.75" customHeight="1" x14ac:dyDescent="0.2">
      <c r="A11" s="45" t="s">
        <v>39</v>
      </c>
      <c r="B11" s="45"/>
      <c r="C11" s="5"/>
      <c r="D11" s="21">
        <v>0</v>
      </c>
      <c r="E11" s="5"/>
      <c r="F11" s="23">
        <v>0</v>
      </c>
      <c r="G11" s="22"/>
      <c r="H11" s="23">
        <v>0</v>
      </c>
    </row>
    <row r="12" spans="1:8" ht="21.75" customHeight="1" x14ac:dyDescent="0.2">
      <c r="A12" s="45" t="s">
        <v>40</v>
      </c>
      <c r="B12" s="45"/>
      <c r="C12" s="5"/>
      <c r="D12" s="21">
        <v>9766250032</v>
      </c>
      <c r="E12" s="5"/>
      <c r="F12" s="23">
        <f>D12/D13*100</f>
        <v>64.699232736887652</v>
      </c>
      <c r="G12" s="22"/>
      <c r="H12" s="23">
        <v>0.55000000000000004</v>
      </c>
    </row>
    <row r="13" spans="1:8" ht="21.75" customHeight="1" x14ac:dyDescent="0.2">
      <c r="A13" s="31" t="s">
        <v>24</v>
      </c>
      <c r="B13" s="31"/>
      <c r="C13" s="5"/>
      <c r="D13" s="46">
        <f>SUM(D8:D12)</f>
        <v>15094846753</v>
      </c>
      <c r="E13" s="46"/>
      <c r="F13" s="53">
        <f>SUM(F8:F12)</f>
        <v>100</v>
      </c>
      <c r="G13" s="53"/>
      <c r="H13" s="13">
        <v>1.74</v>
      </c>
    </row>
    <row r="14" spans="1:8" x14ac:dyDescent="0.2">
      <c r="F14" s="14"/>
    </row>
  </sheetData>
  <mergeCells count="12">
    <mergeCell ref="D13:E13"/>
    <mergeCell ref="F13:G13"/>
    <mergeCell ref="A1:H1"/>
    <mergeCell ref="A2:H2"/>
    <mergeCell ref="A3:H3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5"/>
  <sheetViews>
    <sheetView rightToLeft="1" view="pageBreakPreview" zoomScale="110" zoomScaleNormal="100" zoomScaleSheetLayoutView="110" workbookViewId="0">
      <selection activeCell="F8" sqref="F8"/>
    </sheetView>
  </sheetViews>
  <sheetFormatPr defaultRowHeight="12.75" x14ac:dyDescent="0.2"/>
  <cols>
    <col min="1" max="1" width="5.140625" customWidth="1"/>
    <col min="2" max="2" width="21.28515625" customWidth="1"/>
    <col min="3" max="3" width="10.5703125" bestFit="1" customWidth="1"/>
    <col min="4" max="4" width="15" bestFit="1" customWidth="1"/>
    <col min="5" max="5" width="11.42578125" bestFit="1" customWidth="1"/>
    <col min="6" max="6" width="15" bestFit="1" customWidth="1"/>
    <col min="7" max="7" width="14.28515625" customWidth="1"/>
    <col min="8" max="8" width="11.28515625" customWidth="1"/>
    <col min="9" max="9" width="15" bestFit="1" customWidth="1"/>
    <col min="10" max="10" width="15.85546875" customWidth="1"/>
    <col min="11" max="11" width="15.85546875" bestFit="1" customWidth="1"/>
    <col min="12" max="12" width="11.140625" bestFit="1" customWidth="1"/>
    <col min="13" max="13" width="0.28515625" customWidth="1"/>
  </cols>
  <sheetData>
    <row r="1" spans="1:12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1.75" customHeight="1" x14ac:dyDescent="0.2">
      <c r="A2" s="30" t="s">
        <v>31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21.75" customHeight="1" x14ac:dyDescent="0.2">
      <c r="A3" s="30" t="s">
        <v>66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4.45" customHeight="1" x14ac:dyDescent="0.2"/>
    <row r="5" spans="1:12" ht="24" x14ac:dyDescent="0.2">
      <c r="A5" s="20" t="s">
        <v>45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14.45" customHeight="1" x14ac:dyDescent="0.2">
      <c r="A6" s="5"/>
      <c r="B6" s="5"/>
      <c r="C6" s="31" t="s">
        <v>41</v>
      </c>
      <c r="D6" s="31"/>
      <c r="E6" s="31"/>
      <c r="F6" s="31"/>
      <c r="G6" s="31"/>
      <c r="H6" s="31" t="s">
        <v>42</v>
      </c>
      <c r="I6" s="31"/>
      <c r="J6" s="31"/>
      <c r="K6" s="31"/>
      <c r="L6" s="31"/>
    </row>
    <row r="7" spans="1:12" ht="14.45" customHeight="1" x14ac:dyDescent="0.2">
      <c r="A7" s="5"/>
      <c r="B7" s="5"/>
      <c r="C7" s="5"/>
      <c r="D7" s="5"/>
      <c r="E7" s="5"/>
      <c r="F7" s="31" t="s">
        <v>24</v>
      </c>
      <c r="G7" s="31"/>
      <c r="H7" s="5"/>
      <c r="I7" s="5"/>
      <c r="J7" s="5"/>
      <c r="K7" s="31" t="s">
        <v>24</v>
      </c>
      <c r="L7" s="31"/>
    </row>
    <row r="8" spans="1:12" ht="42" x14ac:dyDescent="0.2">
      <c r="A8" s="32" t="s">
        <v>15</v>
      </c>
      <c r="B8" s="32"/>
      <c r="C8" s="10" t="s">
        <v>46</v>
      </c>
      <c r="D8" s="10" t="s">
        <v>43</v>
      </c>
      <c r="E8" s="10" t="s">
        <v>44</v>
      </c>
      <c r="F8" s="10" t="s">
        <v>27</v>
      </c>
      <c r="G8" s="10" t="s">
        <v>34</v>
      </c>
      <c r="H8" s="10" t="s">
        <v>46</v>
      </c>
      <c r="I8" s="10" t="s">
        <v>43</v>
      </c>
      <c r="J8" s="10" t="s">
        <v>44</v>
      </c>
      <c r="K8" s="10" t="s">
        <v>10</v>
      </c>
      <c r="L8" s="10" t="s">
        <v>34</v>
      </c>
    </row>
    <row r="9" spans="1:12" ht="21.75" customHeight="1" x14ac:dyDescent="0.2">
      <c r="A9" s="45" t="s">
        <v>20</v>
      </c>
      <c r="B9" s="45"/>
      <c r="C9" s="21">
        <v>0</v>
      </c>
      <c r="D9" s="21">
        <v>0</v>
      </c>
      <c r="E9" s="21">
        <v>0</v>
      </c>
      <c r="F9" s="21">
        <v>0</v>
      </c>
      <c r="G9" s="24">
        <f t="shared" ref="G9:G14" si="0">F9/$F$15</f>
        <v>0</v>
      </c>
      <c r="H9" s="21">
        <v>0</v>
      </c>
      <c r="I9" s="21">
        <v>0</v>
      </c>
      <c r="J9" s="21">
        <v>7307329621</v>
      </c>
      <c r="K9" s="21">
        <v>7307329621</v>
      </c>
      <c r="L9" s="23">
        <f>K9/K15</f>
        <v>0.21995898192466445</v>
      </c>
    </row>
    <row r="10" spans="1:12" ht="21.75" customHeight="1" x14ac:dyDescent="0.2">
      <c r="A10" s="45" t="s">
        <v>19</v>
      </c>
      <c r="B10" s="45"/>
      <c r="C10" s="21">
        <v>0</v>
      </c>
      <c r="D10" s="59">
        <v>679407587</v>
      </c>
      <c r="E10" s="21">
        <v>0</v>
      </c>
      <c r="F10" s="21">
        <v>679407587</v>
      </c>
      <c r="G10" s="24">
        <f t="shared" si="0"/>
        <v>0.12750215911863899</v>
      </c>
      <c r="H10" s="21">
        <v>0</v>
      </c>
      <c r="I10" s="21">
        <v>4263010535</v>
      </c>
      <c r="J10" s="21">
        <v>4500356029</v>
      </c>
      <c r="K10" s="21">
        <v>8763366564</v>
      </c>
      <c r="L10" s="23">
        <f>K10/K15</f>
        <v>0.26378735976416751</v>
      </c>
    </row>
    <row r="11" spans="1:12" ht="21.75" customHeight="1" x14ac:dyDescent="0.2">
      <c r="A11" s="45" t="s">
        <v>21</v>
      </c>
      <c r="B11" s="45"/>
      <c r="C11" s="21">
        <v>0</v>
      </c>
      <c r="D11" s="21">
        <v>0</v>
      </c>
      <c r="E11" s="21">
        <v>0</v>
      </c>
      <c r="F11" s="21">
        <v>0</v>
      </c>
      <c r="G11" s="24">
        <f t="shared" si="0"/>
        <v>0</v>
      </c>
      <c r="H11" s="21">
        <v>0</v>
      </c>
      <c r="I11" s="21">
        <v>0</v>
      </c>
      <c r="J11" s="21">
        <v>1338721546</v>
      </c>
      <c r="K11" s="21">
        <v>1338721546</v>
      </c>
      <c r="L11" s="23">
        <f>K11/K15</f>
        <v>4.0297050168988519E-2</v>
      </c>
    </row>
    <row r="12" spans="1:12" ht="21.75" customHeight="1" x14ac:dyDescent="0.2">
      <c r="A12" s="45" t="s">
        <v>18</v>
      </c>
      <c r="B12" s="45"/>
      <c r="C12" s="21">
        <v>0</v>
      </c>
      <c r="D12" s="21">
        <v>0</v>
      </c>
      <c r="E12" s="21">
        <v>0</v>
      </c>
      <c r="F12" s="21">
        <v>0</v>
      </c>
      <c r="G12" s="24">
        <f t="shared" si="0"/>
        <v>0</v>
      </c>
      <c r="H12" s="21">
        <v>0</v>
      </c>
      <c r="I12" s="21">
        <v>0</v>
      </c>
      <c r="J12" s="21">
        <v>7292952317</v>
      </c>
      <c r="K12" s="21">
        <v>7292952317</v>
      </c>
      <c r="L12" s="23">
        <f>K12/K15</f>
        <v>0.21952620862515801</v>
      </c>
    </row>
    <row r="13" spans="1:12" ht="21.75" customHeight="1" x14ac:dyDescent="0.2">
      <c r="A13" s="45" t="s">
        <v>22</v>
      </c>
      <c r="B13" s="45"/>
      <c r="C13" s="21">
        <v>0</v>
      </c>
      <c r="D13" s="21">
        <v>228977</v>
      </c>
      <c r="E13" s="21">
        <v>0</v>
      </c>
      <c r="F13" s="21">
        <v>228977</v>
      </c>
      <c r="G13" s="24">
        <f t="shared" si="0"/>
        <v>4.2971350993330313E-5</v>
      </c>
      <c r="H13" s="21">
        <v>0</v>
      </c>
      <c r="I13" s="21">
        <v>417909</v>
      </c>
      <c r="J13" s="21">
        <v>0</v>
      </c>
      <c r="K13" s="21">
        <v>417909</v>
      </c>
      <c r="L13" s="23">
        <f>K13/K15</f>
        <v>1.2579539030644556E-5</v>
      </c>
    </row>
    <row r="14" spans="1:12" ht="21.75" customHeight="1" x14ac:dyDescent="0.2">
      <c r="A14" s="45" t="s">
        <v>23</v>
      </c>
      <c r="B14" s="45"/>
      <c r="C14" s="21">
        <v>0</v>
      </c>
      <c r="D14" s="21">
        <v>4648960157</v>
      </c>
      <c r="E14" s="21">
        <v>0</v>
      </c>
      <c r="F14" s="21">
        <v>4648960157</v>
      </c>
      <c r="G14" s="24">
        <f t="shared" si="0"/>
        <v>0.87245486953036766</v>
      </c>
      <c r="H14" s="21">
        <v>0</v>
      </c>
      <c r="I14" s="21">
        <v>8518540661</v>
      </c>
      <c r="J14" s="21">
        <v>0</v>
      </c>
      <c r="K14" s="21">
        <v>8518540661</v>
      </c>
      <c r="L14" s="23">
        <f>K14/K15</f>
        <v>0.25641781997799085</v>
      </c>
    </row>
    <row r="15" spans="1:12" ht="21.75" customHeight="1" x14ac:dyDescent="0.2">
      <c r="A15" s="31" t="s">
        <v>24</v>
      </c>
      <c r="B15" s="31"/>
      <c r="C15" s="12">
        <v>0</v>
      </c>
      <c r="D15" s="12">
        <f>SUM(D9:D14)</f>
        <v>5328596721</v>
      </c>
      <c r="E15" s="12">
        <f>SUM(E9:E14)</f>
        <v>0</v>
      </c>
      <c r="F15" s="12">
        <f>SUM(F9:F14)</f>
        <v>5328596721</v>
      </c>
      <c r="G15" s="18">
        <f>SUM(G9:G14)</f>
        <v>1</v>
      </c>
      <c r="H15" s="12">
        <v>0</v>
      </c>
      <c r="I15" s="12">
        <f>SUM(I9:I14)</f>
        <v>12781969105</v>
      </c>
      <c r="J15" s="12">
        <f>SUM(J9:J14)</f>
        <v>20439359513</v>
      </c>
      <c r="K15" s="12">
        <f>SUM(K9:K14)</f>
        <v>33221328618</v>
      </c>
      <c r="L15" s="18">
        <f>SUM(L9:L14)</f>
        <v>1</v>
      </c>
    </row>
  </sheetData>
  <mergeCells count="15">
    <mergeCell ref="A13:B13"/>
    <mergeCell ref="A14:B14"/>
    <mergeCell ref="A15:B15"/>
    <mergeCell ref="A10:B10"/>
    <mergeCell ref="A11:B11"/>
    <mergeCell ref="A12:B12"/>
    <mergeCell ref="F7:G7"/>
    <mergeCell ref="K7:L7"/>
    <mergeCell ref="A8:B8"/>
    <mergeCell ref="A9:B9"/>
    <mergeCell ref="A1:L1"/>
    <mergeCell ref="A2:L2"/>
    <mergeCell ref="A3:L3"/>
    <mergeCell ref="C6:G6"/>
    <mergeCell ref="H6:L6"/>
  </mergeCells>
  <pageMargins left="0.39" right="0.39" top="0.39" bottom="0.39" header="0" footer="0"/>
  <pageSetup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11"/>
  <sheetViews>
    <sheetView rightToLeft="1" view="pageBreakPreview" zoomScale="130" zoomScaleNormal="100" zoomScaleSheetLayoutView="130" workbookViewId="0">
      <selection activeCell="C15" sqref="C15"/>
    </sheetView>
  </sheetViews>
  <sheetFormatPr defaultRowHeight="12.75" x14ac:dyDescent="0.2"/>
  <cols>
    <col min="1" max="1" width="5.140625" customWidth="1"/>
    <col min="2" max="2" width="36.140625" customWidth="1"/>
    <col min="3" max="3" width="8.5703125" customWidth="1"/>
    <col min="4" max="4" width="16.5703125" customWidth="1"/>
    <col min="5" max="5" width="1.85546875" customWidth="1"/>
  </cols>
  <sheetData>
    <row r="1" spans="1:4" ht="29.1" customHeight="1" x14ac:dyDescent="0.2">
      <c r="A1" s="30" t="s">
        <v>0</v>
      </c>
      <c r="B1" s="30"/>
      <c r="C1" s="30"/>
      <c r="D1" s="30"/>
    </row>
    <row r="2" spans="1:4" ht="21.75" customHeight="1" x14ac:dyDescent="0.2">
      <c r="A2" s="30" t="s">
        <v>31</v>
      </c>
      <c r="B2" s="30"/>
      <c r="C2" s="30"/>
      <c r="D2" s="30"/>
    </row>
    <row r="3" spans="1:4" ht="21.75" customHeight="1" x14ac:dyDescent="0.2">
      <c r="A3" s="30" t="s">
        <v>66</v>
      </c>
      <c r="B3" s="30"/>
      <c r="C3" s="30"/>
      <c r="D3" s="30"/>
    </row>
    <row r="4" spans="1:4" ht="14.45" customHeight="1" x14ac:dyDescent="0.2"/>
    <row r="5" spans="1:4" ht="29.1" customHeight="1" x14ac:dyDescent="0.2">
      <c r="A5" s="20" t="s">
        <v>40</v>
      </c>
      <c r="B5" s="20"/>
      <c r="C5" s="20"/>
      <c r="D5" s="20"/>
    </row>
    <row r="6" spans="1:4" ht="14.45" customHeight="1" x14ac:dyDescent="0.2">
      <c r="A6" s="55"/>
      <c r="B6" s="56"/>
      <c r="C6" s="6" t="s">
        <v>41</v>
      </c>
      <c r="D6" s="6" t="s">
        <v>67</v>
      </c>
    </row>
    <row r="7" spans="1:4" ht="14.45" customHeight="1" x14ac:dyDescent="0.2">
      <c r="A7" s="31" t="s">
        <v>40</v>
      </c>
      <c r="B7" s="31"/>
      <c r="C7" s="6" t="s">
        <v>27</v>
      </c>
      <c r="D7" s="6" t="s">
        <v>27</v>
      </c>
    </row>
    <row r="8" spans="1:4" ht="21.75" customHeight="1" x14ac:dyDescent="0.2">
      <c r="A8" s="45" t="s">
        <v>40</v>
      </c>
      <c r="B8" s="45"/>
      <c r="C8" s="21">
        <v>0</v>
      </c>
      <c r="D8" s="21">
        <v>9766250032</v>
      </c>
    </row>
    <row r="9" spans="1:4" ht="21.75" customHeight="1" x14ac:dyDescent="0.2">
      <c r="A9" s="45" t="s">
        <v>47</v>
      </c>
      <c r="B9" s="45"/>
      <c r="C9" s="21">
        <v>0</v>
      </c>
      <c r="D9" s="21">
        <v>0</v>
      </c>
    </row>
    <row r="10" spans="1:4" ht="21.75" customHeight="1" x14ac:dyDescent="0.2">
      <c r="A10" s="45" t="s">
        <v>48</v>
      </c>
      <c r="B10" s="45"/>
      <c r="C10" s="21">
        <v>0</v>
      </c>
      <c r="D10" s="21">
        <v>0</v>
      </c>
    </row>
    <row r="11" spans="1:4" ht="21.75" customHeight="1" x14ac:dyDescent="0.2">
      <c r="A11" s="31" t="s">
        <v>24</v>
      </c>
      <c r="B11" s="31"/>
      <c r="C11" s="12">
        <f>SUM(C8:C10)</f>
        <v>0</v>
      </c>
      <c r="D11" s="12">
        <f>SUM(D8:D10)</f>
        <v>9766250032</v>
      </c>
    </row>
  </sheetData>
  <mergeCells count="9">
    <mergeCell ref="A8:B8"/>
    <mergeCell ref="A9:B9"/>
    <mergeCell ref="A10:B10"/>
    <mergeCell ref="A11:B11"/>
    <mergeCell ref="A1:D1"/>
    <mergeCell ref="A2:D2"/>
    <mergeCell ref="A3:D3"/>
    <mergeCell ref="A7:B7"/>
    <mergeCell ref="A6:B6"/>
  </mergeCells>
  <pageMargins left="0.39" right="0.39" top="0.39" bottom="0.39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12"/>
  <sheetViews>
    <sheetView rightToLeft="1" view="pageBreakPreview" zoomScale="110" zoomScaleNormal="100" zoomScaleSheetLayoutView="110" workbookViewId="0">
      <selection activeCell="A6" sqref="A6:A7"/>
    </sheetView>
  </sheetViews>
  <sheetFormatPr defaultRowHeight="12.75" x14ac:dyDescent="0.2"/>
  <cols>
    <col min="1" max="1" width="36.140625" customWidth="1"/>
    <col min="2" max="2" width="5.42578125" bestFit="1" customWidth="1"/>
    <col min="3" max="3" width="11.28515625" customWidth="1"/>
    <col min="4" max="4" width="9.5703125" customWidth="1"/>
    <col min="5" max="5" width="15.5703125" customWidth="1"/>
    <col min="6" max="6" width="10.42578125" customWidth="1"/>
    <col min="7" max="7" width="16.140625" bestFit="1" customWidth="1"/>
    <col min="8" max="8" width="17.5703125" bestFit="1" customWidth="1"/>
    <col min="9" max="9" width="14.28515625" customWidth="1"/>
    <col min="10" max="10" width="1.28515625" customWidth="1"/>
    <col min="11" max="11" width="0.28515625" customWidth="1"/>
  </cols>
  <sheetData>
    <row r="1" spans="1:10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10" ht="21.75" customHeight="1" x14ac:dyDescent="0.2">
      <c r="A2" s="30" t="s">
        <v>31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1.75" customHeight="1" x14ac:dyDescent="0.2">
      <c r="A3" s="30" t="s">
        <v>66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4.45" customHeight="1" x14ac:dyDescent="0.2"/>
    <row r="5" spans="1:10" ht="23.25" customHeight="1" x14ac:dyDescent="0.2">
      <c r="A5" s="57" t="s">
        <v>49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ht="14.45" customHeight="1" x14ac:dyDescent="0.2">
      <c r="A6" s="31" t="s">
        <v>33</v>
      </c>
      <c r="B6" s="31" t="s">
        <v>41</v>
      </c>
      <c r="C6" s="31"/>
      <c r="D6" s="31"/>
      <c r="E6" s="31"/>
      <c r="F6" s="31" t="s">
        <v>42</v>
      </c>
      <c r="G6" s="31"/>
      <c r="H6" s="31"/>
      <c r="I6" s="31"/>
      <c r="J6" s="31"/>
    </row>
    <row r="7" spans="1:10" ht="42" customHeight="1" x14ac:dyDescent="0.2">
      <c r="A7" s="31"/>
      <c r="B7" s="10" t="s">
        <v>7</v>
      </c>
      <c r="C7" s="10" t="s">
        <v>50</v>
      </c>
      <c r="D7" s="10" t="s">
        <v>51</v>
      </c>
      <c r="E7" s="10" t="s">
        <v>52</v>
      </c>
      <c r="F7" s="10" t="s">
        <v>7</v>
      </c>
      <c r="G7" s="10" t="s">
        <v>50</v>
      </c>
      <c r="H7" s="10" t="s">
        <v>51</v>
      </c>
      <c r="I7" s="32" t="s">
        <v>52</v>
      </c>
      <c r="J7" s="32"/>
    </row>
    <row r="8" spans="1:10" ht="21.75" customHeight="1" x14ac:dyDescent="0.2">
      <c r="A8" s="7" t="s">
        <v>20</v>
      </c>
      <c r="B8" s="60">
        <v>0</v>
      </c>
      <c r="C8" s="60">
        <v>0</v>
      </c>
      <c r="D8" s="60">
        <v>0</v>
      </c>
      <c r="E8" s="60">
        <v>0</v>
      </c>
      <c r="F8" s="60">
        <v>3940000</v>
      </c>
      <c r="G8" s="60">
        <v>71895457076</v>
      </c>
      <c r="H8" s="60">
        <v>64588127455</v>
      </c>
      <c r="I8" s="61">
        <v>7307329621</v>
      </c>
      <c r="J8" s="61"/>
    </row>
    <row r="9" spans="1:10" ht="21.75" customHeight="1" x14ac:dyDescent="0.2">
      <c r="A9" s="7" t="s">
        <v>19</v>
      </c>
      <c r="B9" s="60">
        <v>0</v>
      </c>
      <c r="C9" s="60">
        <v>0</v>
      </c>
      <c r="D9" s="60">
        <v>0</v>
      </c>
      <c r="E9" s="60">
        <v>0</v>
      </c>
      <c r="F9" s="60">
        <v>2325000</v>
      </c>
      <c r="G9" s="60">
        <v>43136935311</v>
      </c>
      <c r="H9" s="60">
        <v>38636579282</v>
      </c>
      <c r="I9" s="61">
        <v>4500356029</v>
      </c>
      <c r="J9" s="61"/>
    </row>
    <row r="10" spans="1:10" ht="21.75" customHeight="1" x14ac:dyDescent="0.2">
      <c r="A10" s="7" t="s">
        <v>21</v>
      </c>
      <c r="B10" s="60">
        <v>0</v>
      </c>
      <c r="C10" s="60">
        <v>0</v>
      </c>
      <c r="D10" s="60">
        <v>0</v>
      </c>
      <c r="E10" s="60">
        <v>0</v>
      </c>
      <c r="F10" s="60">
        <v>190900</v>
      </c>
      <c r="G10" s="60">
        <v>13370991972</v>
      </c>
      <c r="H10" s="60">
        <v>12032270426</v>
      </c>
      <c r="I10" s="61">
        <v>1338721546</v>
      </c>
      <c r="J10" s="61"/>
    </row>
    <row r="11" spans="1:10" ht="21.75" customHeight="1" x14ac:dyDescent="0.2">
      <c r="A11" s="7" t="s">
        <v>18</v>
      </c>
      <c r="B11" s="60">
        <v>0</v>
      </c>
      <c r="C11" s="60">
        <v>0</v>
      </c>
      <c r="D11" s="60">
        <v>0</v>
      </c>
      <c r="E11" s="60">
        <v>0</v>
      </c>
      <c r="F11" s="60">
        <v>1980000</v>
      </c>
      <c r="G11" s="60">
        <v>71619008919</v>
      </c>
      <c r="H11" s="60">
        <v>64326056602</v>
      </c>
      <c r="I11" s="61">
        <v>7292952317</v>
      </c>
      <c r="J11" s="61"/>
    </row>
    <row r="12" spans="1:10" ht="21.75" customHeight="1" x14ac:dyDescent="0.2">
      <c r="A12" s="6" t="s">
        <v>24</v>
      </c>
      <c r="B12" s="60">
        <f>SUM(B8:B11)</f>
        <v>0</v>
      </c>
      <c r="C12" s="60">
        <f t="shared" ref="C12:E12" si="0">SUM(C8:C11)</f>
        <v>0</v>
      </c>
      <c r="D12" s="60">
        <f t="shared" si="0"/>
        <v>0</v>
      </c>
      <c r="E12" s="60">
        <f t="shared" si="0"/>
        <v>0</v>
      </c>
      <c r="F12" s="12">
        <v>8435900</v>
      </c>
      <c r="G12" s="12">
        <v>200022393278</v>
      </c>
      <c r="H12" s="12">
        <v>179583033765</v>
      </c>
      <c r="I12" s="46">
        <v>20439359513</v>
      </c>
      <c r="J12" s="46"/>
    </row>
  </sheetData>
  <mergeCells count="13">
    <mergeCell ref="I8:J8"/>
    <mergeCell ref="I9:J9"/>
    <mergeCell ref="I10:J10"/>
    <mergeCell ref="I11:J11"/>
    <mergeCell ref="I12:J12"/>
    <mergeCell ref="A1:I1"/>
    <mergeCell ref="A2:J2"/>
    <mergeCell ref="A3:J3"/>
    <mergeCell ref="A5:J5"/>
    <mergeCell ref="A6:A7"/>
    <mergeCell ref="B6:E6"/>
    <mergeCell ref="F6:J6"/>
    <mergeCell ref="I7:J7"/>
  </mergeCells>
  <pageMargins left="0.39" right="0.39" top="0.39" bottom="0.39" header="0" footer="0"/>
  <pageSetup scale="9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11"/>
  <sheetViews>
    <sheetView rightToLeft="1" tabSelected="1" view="pageBreakPreview" zoomScaleNormal="100" zoomScaleSheetLayoutView="100" workbookViewId="0">
      <selection activeCell="D23" sqref="D23"/>
    </sheetView>
  </sheetViews>
  <sheetFormatPr defaultRowHeight="12.75" x14ac:dyDescent="0.2"/>
  <cols>
    <col min="1" max="1" width="26.85546875" customWidth="1"/>
    <col min="2" max="2" width="10.85546875" bestFit="1" customWidth="1"/>
    <col min="3" max="4" width="17.5703125" bestFit="1" customWidth="1"/>
    <col min="5" max="5" width="15.5703125" customWidth="1"/>
    <col min="6" max="6" width="10.85546875" bestFit="1" customWidth="1"/>
    <col min="7" max="7" width="17.5703125" bestFit="1" customWidth="1"/>
    <col min="8" max="8" width="16.85546875" bestFit="1" customWidth="1"/>
    <col min="9" max="9" width="14.28515625" customWidth="1"/>
    <col min="10" max="10" width="1.28515625" customWidth="1"/>
    <col min="11" max="11" width="0.28515625" customWidth="1"/>
  </cols>
  <sheetData>
    <row r="1" spans="1:10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10" ht="21.75" customHeight="1" x14ac:dyDescent="0.2">
      <c r="A2" s="30" t="s">
        <v>31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1.75" customHeight="1" x14ac:dyDescent="0.2">
      <c r="A3" s="30" t="s">
        <v>66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4.45" customHeight="1" x14ac:dyDescent="0.2"/>
    <row r="5" spans="1:10" ht="24" x14ac:dyDescent="0.2">
      <c r="A5" s="57" t="s">
        <v>53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ht="21" customHeight="1" x14ac:dyDescent="0.2">
      <c r="A6" s="31" t="s">
        <v>33</v>
      </c>
      <c r="B6" s="31" t="s">
        <v>41</v>
      </c>
      <c r="C6" s="31"/>
      <c r="D6" s="31"/>
      <c r="E6" s="31"/>
      <c r="F6" s="31" t="s">
        <v>42</v>
      </c>
      <c r="G6" s="31"/>
      <c r="H6" s="31"/>
      <c r="I6" s="31"/>
      <c r="J6" s="31"/>
    </row>
    <row r="7" spans="1:10" ht="49.5" customHeight="1" x14ac:dyDescent="0.2">
      <c r="A7" s="31"/>
      <c r="B7" s="10" t="s">
        <v>7</v>
      </c>
      <c r="C7" s="10" t="s">
        <v>9</v>
      </c>
      <c r="D7" s="10" t="s">
        <v>51</v>
      </c>
      <c r="E7" s="10" t="s">
        <v>54</v>
      </c>
      <c r="F7" s="10" t="s">
        <v>7</v>
      </c>
      <c r="G7" s="10" t="s">
        <v>9</v>
      </c>
      <c r="H7" s="10" t="s">
        <v>51</v>
      </c>
      <c r="I7" s="32" t="s">
        <v>54</v>
      </c>
      <c r="J7" s="32"/>
    </row>
    <row r="8" spans="1:10" ht="21.75" customHeight="1" x14ac:dyDescent="0.2">
      <c r="A8" s="7" t="s">
        <v>19</v>
      </c>
      <c r="B8" s="60">
        <v>1555000</v>
      </c>
      <c r="C8" s="60">
        <v>30103819475</v>
      </c>
      <c r="D8" s="60">
        <v>29424411888</v>
      </c>
      <c r="E8" s="60">
        <v>679407587</v>
      </c>
      <c r="F8" s="60">
        <v>1555000</v>
      </c>
      <c r="G8" s="60">
        <v>30103819475</v>
      </c>
      <c r="H8" s="60">
        <v>25840808940</v>
      </c>
      <c r="I8" s="61">
        <v>4263010535</v>
      </c>
      <c r="J8" s="61"/>
    </row>
    <row r="9" spans="1:10" ht="21.75" customHeight="1" x14ac:dyDescent="0.2">
      <c r="A9" s="7" t="s">
        <v>22</v>
      </c>
      <c r="B9" s="60">
        <v>660</v>
      </c>
      <c r="C9" s="60">
        <v>10426704</v>
      </c>
      <c r="D9" s="60">
        <v>10197727</v>
      </c>
      <c r="E9" s="60">
        <v>228977</v>
      </c>
      <c r="F9" s="60">
        <v>660</v>
      </c>
      <c r="G9" s="60">
        <v>10426704</v>
      </c>
      <c r="H9" s="60">
        <v>10008795</v>
      </c>
      <c r="I9" s="61">
        <v>417909</v>
      </c>
      <c r="J9" s="61"/>
    </row>
    <row r="10" spans="1:10" ht="21.75" customHeight="1" x14ac:dyDescent="0.2">
      <c r="A10" s="7" t="s">
        <v>23</v>
      </c>
      <c r="B10" s="60">
        <v>17613000</v>
      </c>
      <c r="C10" s="60">
        <v>208534038535</v>
      </c>
      <c r="D10" s="60">
        <v>203885078378</v>
      </c>
      <c r="E10" s="60">
        <v>4648960157</v>
      </c>
      <c r="F10" s="60">
        <v>17613000</v>
      </c>
      <c r="G10" s="60">
        <v>208534038535</v>
      </c>
      <c r="H10" s="60">
        <v>200015497874</v>
      </c>
      <c r="I10" s="61">
        <v>8518540661</v>
      </c>
      <c r="J10" s="61"/>
    </row>
    <row r="11" spans="1:10" ht="21.75" customHeight="1" x14ac:dyDescent="0.2">
      <c r="A11" s="6" t="s">
        <v>24</v>
      </c>
      <c r="B11" s="12">
        <v>19168660</v>
      </c>
      <c r="C11" s="12">
        <f>SUM(C8:C10)</f>
        <v>238648284714</v>
      </c>
      <c r="D11" s="12">
        <f t="shared" ref="D11:H11" si="0">SUM(D8:D10)</f>
        <v>233319687993</v>
      </c>
      <c r="E11" s="12">
        <f t="shared" si="0"/>
        <v>5328596721</v>
      </c>
      <c r="F11" s="12">
        <f t="shared" si="0"/>
        <v>19168660</v>
      </c>
      <c r="G11" s="12">
        <f t="shared" si="0"/>
        <v>238648284714</v>
      </c>
      <c r="H11" s="12">
        <f t="shared" si="0"/>
        <v>225866315609</v>
      </c>
      <c r="I11" s="46">
        <f>SUM(I8:J10)</f>
        <v>12781969105</v>
      </c>
      <c r="J11" s="46"/>
    </row>
  </sheetData>
  <mergeCells count="12">
    <mergeCell ref="I8:J8"/>
    <mergeCell ref="I9:J9"/>
    <mergeCell ref="I10:J10"/>
    <mergeCell ref="I11:J11"/>
    <mergeCell ref="A1:I1"/>
    <mergeCell ref="A2:J2"/>
    <mergeCell ref="A3:J3"/>
    <mergeCell ref="A5:J5"/>
    <mergeCell ref="A6:A7"/>
    <mergeCell ref="B6:E6"/>
    <mergeCell ref="F6:J6"/>
    <mergeCell ref="I7:J7"/>
  </mergeCells>
  <pageMargins left="0.39" right="0.39" top="0.39" bottom="0.39" header="0" footer="0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سرمایه گذاری در املاک</vt:lpstr>
      <vt:lpstr>واحدهای صندوق</vt:lpstr>
      <vt:lpstr>سپرده</vt:lpstr>
      <vt:lpstr>درآمد</vt:lpstr>
      <vt:lpstr>درآمد سرمایه گذاری در صندوق</vt:lpstr>
      <vt:lpstr>سایر درآمدها</vt:lpstr>
      <vt:lpstr>درآمد ناشی از فروش</vt:lpstr>
      <vt:lpstr>درآمد ناشی از تغییر قیمت اوراق</vt:lpstr>
      <vt:lpstr>درآمد!Print_Area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eftekhari</dc:creator>
  <dc:description/>
  <cp:lastModifiedBy>SaTTar Naseri</cp:lastModifiedBy>
  <cp:lastPrinted>2024-06-30T06:29:30Z</cp:lastPrinted>
  <dcterms:created xsi:type="dcterms:W3CDTF">2024-06-26T06:34:37Z</dcterms:created>
  <dcterms:modified xsi:type="dcterms:W3CDTF">2024-07-27T07:25:06Z</dcterms:modified>
</cp:coreProperties>
</file>